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tabRatio="222" activeTab="1"/>
  </bookViews>
  <sheets>
    <sheet name="График" sheetId="1" r:id="rId1"/>
    <sheet name="План " sheetId="2" r:id="rId2"/>
    <sheet name="Лист1" sheetId="3" r:id="rId3"/>
    <sheet name="Лист3" sheetId="4" r:id="rId4"/>
  </sheets>
  <definedNames>
    <definedName name="_xlnm.Print_Area" localSheetId="0">'График'!$A$1:$BL$31</definedName>
  </definedNames>
  <calcPr fullCalcOnLoad="1"/>
</workbook>
</file>

<file path=xl/sharedStrings.xml><?xml version="1.0" encoding="utf-8"?>
<sst xmlns="http://schemas.openxmlformats.org/spreadsheetml/2006/main" count="315" uniqueCount="238">
  <si>
    <t>ОГСЭ.01</t>
  </si>
  <si>
    <t>6 сем</t>
  </si>
  <si>
    <t>ОГСЭ.02</t>
  </si>
  <si>
    <t>5 сем</t>
  </si>
  <si>
    <t>ОГСЭ.03</t>
  </si>
  <si>
    <t>ОГСЭ.04</t>
  </si>
  <si>
    <t>Иностранный язык</t>
  </si>
  <si>
    <t>4 сем</t>
  </si>
  <si>
    <t>ОГСЭ.05</t>
  </si>
  <si>
    <t>Физическая культура</t>
  </si>
  <si>
    <t>3 сем</t>
  </si>
  <si>
    <t>ЕН.02</t>
  </si>
  <si>
    <t>Безопасность жизнедеятельности</t>
  </si>
  <si>
    <t>недель в семестре</t>
  </si>
  <si>
    <t>История</t>
  </si>
  <si>
    <t>Математика</t>
  </si>
  <si>
    <t>ЕН.00</t>
  </si>
  <si>
    <t>ОГСЭ.00</t>
  </si>
  <si>
    <t>2 сем</t>
  </si>
  <si>
    <t>1 сем</t>
  </si>
  <si>
    <t>3 курс</t>
  </si>
  <si>
    <t>2 курс</t>
  </si>
  <si>
    <t>1 курс</t>
  </si>
  <si>
    <t>Общий гуманитарный и социально - экономический цикл</t>
  </si>
  <si>
    <t>ОП.00</t>
  </si>
  <si>
    <t>ОП.02</t>
  </si>
  <si>
    <t>ОП.04</t>
  </si>
  <si>
    <t>ОП.05</t>
  </si>
  <si>
    <t>ОП.06</t>
  </si>
  <si>
    <t>ПМ.01</t>
  </si>
  <si>
    <t>ПМ.02</t>
  </si>
  <si>
    <t>ПМ.03</t>
  </si>
  <si>
    <t>Математический и общий естественнонаучный  цикл</t>
  </si>
  <si>
    <t>П.00</t>
  </si>
  <si>
    <t>Общепрофессиональные дисциплины</t>
  </si>
  <si>
    <t>ОП.07</t>
  </si>
  <si>
    <t>ОП.08</t>
  </si>
  <si>
    <t>Профессиональный   цикл</t>
  </si>
  <si>
    <t>Профессиональные модули</t>
  </si>
  <si>
    <t>ОП.01</t>
  </si>
  <si>
    <t>Основы философии</t>
  </si>
  <si>
    <t>ПМ.00</t>
  </si>
  <si>
    <t>Теоретическое обучение</t>
  </si>
  <si>
    <t>ТО.00</t>
  </si>
  <si>
    <t>Преддипломная пратика</t>
  </si>
  <si>
    <t>ПМ.04</t>
  </si>
  <si>
    <t>Индекс</t>
  </si>
  <si>
    <t>Наименование циклов, дисциплин, профессиональных модулей,   МДК, практик</t>
  </si>
  <si>
    <t>Формы промежуточной аттестации</t>
  </si>
  <si>
    <t>Учебная нагрузка обучающихся (час.)</t>
  </si>
  <si>
    <t>лабор-х и практич-х занятий</t>
  </si>
  <si>
    <t>Распределение обязательной  нагрузки по курсам и семестрам (час. в семестр)</t>
  </si>
  <si>
    <t>ДЗ</t>
  </si>
  <si>
    <t>Э</t>
  </si>
  <si>
    <t>Всего</t>
  </si>
  <si>
    <t xml:space="preserve">ПДП </t>
  </si>
  <si>
    <t>ГИА</t>
  </si>
  <si>
    <t>Государственная итоговая аттестация</t>
  </si>
  <si>
    <t>дисциплин и МДК</t>
  </si>
  <si>
    <t>учебной практики</t>
  </si>
  <si>
    <t>экзаменов</t>
  </si>
  <si>
    <t>дифф. зачетов</t>
  </si>
  <si>
    <t>зачетов</t>
  </si>
  <si>
    <t xml:space="preserve">    </t>
  </si>
  <si>
    <t>Менеджмент</t>
  </si>
  <si>
    <t xml:space="preserve">ЕН.01 </t>
  </si>
  <si>
    <t>Правовое обеспечение профессиональной деятельности</t>
  </si>
  <si>
    <t>МДК.02.01</t>
  </si>
  <si>
    <t>МДК.02.02</t>
  </si>
  <si>
    <t xml:space="preserve">                             </t>
  </si>
  <si>
    <t>производственной практики</t>
  </si>
  <si>
    <t>преддипломной практики</t>
  </si>
  <si>
    <t>Общеобразовательный цикл</t>
  </si>
  <si>
    <t>Общеобразовательные учебные  дисциплины</t>
  </si>
  <si>
    <t>Основы безопасности жизнедеятельности</t>
  </si>
  <si>
    <t>Дополнительные учебные дисциплины</t>
  </si>
  <si>
    <t>Форма обучения очная</t>
  </si>
  <si>
    <t>УТВЕРЖДАЮ</t>
  </si>
  <si>
    <t>УЧЕБНЫЙ  ПЛАН</t>
  </si>
  <si>
    <t>Нормативный срок обучения:</t>
  </si>
  <si>
    <t>Директора колледжа</t>
  </si>
  <si>
    <t>на базе основного общего образования</t>
  </si>
  <si>
    <t>теоретичекое обучение</t>
  </si>
  <si>
    <t>Объем образовательной нагрузки</t>
  </si>
  <si>
    <t>самостоятельная учебная работа</t>
  </si>
  <si>
    <t>всего  учебных занятий</t>
  </si>
  <si>
    <t>курсовых проектов</t>
  </si>
  <si>
    <t>Во взаимодейстивии с преподавателем</t>
  </si>
  <si>
    <t>Нагрузка дисциплины и МДК</t>
  </si>
  <si>
    <t>в т.ч. по учебным дисциплинам</t>
  </si>
  <si>
    <t>По практике производственной и учебной</t>
  </si>
  <si>
    <t>в.т.ч. по семестрам</t>
  </si>
  <si>
    <t>Литература</t>
  </si>
  <si>
    <t>Астрономия</t>
  </si>
  <si>
    <t>Психология общения</t>
  </si>
  <si>
    <t>ОГСЭ.06</t>
  </si>
  <si>
    <t>ОП.03</t>
  </si>
  <si>
    <t>З</t>
  </si>
  <si>
    <t>Эк</t>
  </si>
  <si>
    <t>ИТОГО по учебному плану</t>
  </si>
  <si>
    <t>4 курс</t>
  </si>
  <si>
    <t>7 сем</t>
  </si>
  <si>
    <t>8 сем</t>
  </si>
  <si>
    <t>Русский язык</t>
  </si>
  <si>
    <t xml:space="preserve">Иностранный язык </t>
  </si>
  <si>
    <t>Основы религиозных культур и светской этики с методикой преподавания</t>
  </si>
  <si>
    <t>ЕН.03</t>
  </si>
  <si>
    <t>Информатика и информационно-коммуникационные технологии (ИКТ) в профессиональной деятельности</t>
  </si>
  <si>
    <t>Практикум по решению школьных задач</t>
  </si>
  <si>
    <t>Психология</t>
  </si>
  <si>
    <t>Возрастная анатомия, физиология и гигиена</t>
  </si>
  <si>
    <t>Основы экономики и предпринимательской деятельности</t>
  </si>
  <si>
    <t>Преподавание по программам начального общего образования</t>
  </si>
  <si>
    <t>Теоретические основы организации обучения в начальных классах</t>
  </si>
  <si>
    <t>Детская литература с практикумом по выразительному чтению</t>
  </si>
  <si>
    <t>Теоретические основы начального курса математики с методикой преподавания</t>
  </si>
  <si>
    <t>Естествознание с методикой преподавания</t>
  </si>
  <si>
    <t>Методика обученя продуктивным видам деятельности  с практикумом</t>
  </si>
  <si>
    <t>Теория и методика физического воспитания с практикумом</t>
  </si>
  <si>
    <t>Теория и методика музыкального воспитания с практикумом</t>
  </si>
  <si>
    <t>УП.01.01</t>
  </si>
  <si>
    <t>УП.01.02</t>
  </si>
  <si>
    <t>ПП.01.01</t>
  </si>
  <si>
    <t>ПП.01.02</t>
  </si>
  <si>
    <t>ПП.01.03</t>
  </si>
  <si>
    <t>Организация внеурочной деятельности и  общения младших школьников</t>
  </si>
  <si>
    <t>Основы организации внеурочной работы в научно-познавательной деятельности (ря и кр, математика, естествознание)</t>
  </si>
  <si>
    <t>Основы организации внеурочной работы физкультурно-оздоровительной деятельности</t>
  </si>
  <si>
    <t>МДК.02.03</t>
  </si>
  <si>
    <t>Основы организации внеурочной работы изобразительной деятельности и декоративно-прикладного искусства</t>
  </si>
  <si>
    <t>МДК.02.04</t>
  </si>
  <si>
    <t>Основы организации внеурочной работы военно-патриотической и общественно полезной деятельности.</t>
  </si>
  <si>
    <t>МДК.02.05</t>
  </si>
  <si>
    <t>Основы организации отдыха детей и их оздоровления в летний период</t>
  </si>
  <si>
    <t>УП.02.01</t>
  </si>
  <si>
    <t>УП.02.02</t>
  </si>
  <si>
    <t>ПП.02.01</t>
  </si>
  <si>
    <t>Производственная практика</t>
  </si>
  <si>
    <t>ПП.02.02</t>
  </si>
  <si>
    <t>Классное руководство</t>
  </si>
  <si>
    <t>Теоретические и методические основы деятельности классного руководителя</t>
  </si>
  <si>
    <t>МДК 03.02</t>
  </si>
  <si>
    <t>Методика организации внеклассной воспитательной работы</t>
  </si>
  <si>
    <t>МДК 03.03</t>
  </si>
  <si>
    <t>Теоретические основы семейного воспитания и организация работы с родителями</t>
  </si>
  <si>
    <t>МДК 03.04</t>
  </si>
  <si>
    <t>Основы делового общения</t>
  </si>
  <si>
    <t>Методическое обеспечение образовательного процесса</t>
  </si>
  <si>
    <t>МДК. 04.01</t>
  </si>
  <si>
    <t xml:space="preserve">Теоретические и прикладные аспекты методической работы учителя начальных классов </t>
  </si>
  <si>
    <t>МДК. 04.02</t>
  </si>
  <si>
    <t>Мониторинг в профессиональной деятельности учителя начальных классов</t>
  </si>
  <si>
    <r>
      <t xml:space="preserve">Учебная практика. </t>
    </r>
    <r>
      <rPr>
        <sz val="8"/>
        <rFont val="Times New Roman"/>
        <family val="1"/>
      </rPr>
      <t xml:space="preserve">Профессиональная деятельность в области методического обеспечения образовательного процесса         </t>
    </r>
    <r>
      <rPr>
        <b/>
        <sz val="8"/>
        <rFont val="Times New Roman"/>
        <family val="1"/>
      </rPr>
      <t xml:space="preserve">                   </t>
    </r>
  </si>
  <si>
    <r>
      <t xml:space="preserve">Пр. практика. </t>
    </r>
    <r>
      <rPr>
        <sz val="8"/>
        <rFont val="Times New Roman"/>
        <family val="1"/>
      </rPr>
      <t xml:space="preserve">Профессиональная деятельность в области методического обеспечения образовательного процесса         </t>
    </r>
    <r>
      <rPr>
        <b/>
        <sz val="8"/>
        <rFont val="Times New Roman"/>
        <family val="1"/>
      </rPr>
      <t xml:space="preserve">                   </t>
    </r>
  </si>
  <si>
    <t>Робототехника</t>
  </si>
  <si>
    <t>ПМ.03.   ЭК</t>
  </si>
  <si>
    <t>ОГСЭ.07</t>
  </si>
  <si>
    <t>Коррекционная психология</t>
  </si>
  <si>
    <t xml:space="preserve"> </t>
  </si>
  <si>
    <t>Г.А. Ковальчук</t>
  </si>
  <si>
    <t>3 г. 10 м.</t>
  </si>
  <si>
    <t>ГБПОУ  Соликамский социально-педагогический колледж</t>
  </si>
  <si>
    <t>специальность 44.02.02 Преподавание в начальных классах</t>
  </si>
  <si>
    <t xml:space="preserve">Консультации из расчета 4 часа на одного обучающегося на каждый год обучения                                                     Государственная итоговая  аттестация                                                                                                                 1. Программа углубленной подготовки                                                                                                                                               1.1   Выпускная квалификационная работа - дипломный проект (работа)                                                                                                                                      Выполнение дипломного проекта (работы) с   18 мая  по  14 июня   (всего 4  нед.)                                               Защита дипломного проекта (работы) с 15 июня по 28 июня (всего 2 нед.)   </t>
  </si>
  <si>
    <t>ПМ.04.  ЭК</t>
  </si>
  <si>
    <t>ПМ.02.  ЭК</t>
  </si>
  <si>
    <t>ПМ.01.  ЭК</t>
  </si>
  <si>
    <t>д.б.</t>
  </si>
  <si>
    <t>Организация образовательной деятельности детей с ОВЗ</t>
  </si>
  <si>
    <t>ДЗк</t>
  </si>
  <si>
    <t>МДК.  01.02</t>
  </si>
  <si>
    <t>МДК.  01.03</t>
  </si>
  <si>
    <t>МДК. 01.04</t>
  </si>
  <si>
    <t>МДК.  01.05</t>
  </si>
  <si>
    <t>МДК. 01.06</t>
  </si>
  <si>
    <t>МДК. 01.07</t>
  </si>
  <si>
    <t>МДК. 01.08</t>
  </si>
  <si>
    <r>
      <rPr>
        <b/>
        <sz val="8"/>
        <rFont val="Times New Roman"/>
        <family val="1"/>
      </rPr>
      <t xml:space="preserve"> Учебная практика.</t>
    </r>
    <r>
      <rPr>
        <sz val="8"/>
        <rFont val="Times New Roman"/>
        <family val="1"/>
      </rPr>
      <t xml:space="preserve"> Практика для формирования проф-х навыков в области классного руководства.               </t>
    </r>
  </si>
  <si>
    <r>
      <rPr>
        <b/>
        <sz val="8"/>
        <rFont val="Times New Roman"/>
        <family val="1"/>
      </rPr>
      <t>Производственная практика</t>
    </r>
    <r>
      <rPr>
        <sz val="8"/>
        <rFont val="Times New Roman"/>
        <family val="1"/>
      </rPr>
      <t xml:space="preserve">. Помощник классного руководителя </t>
    </r>
  </si>
  <si>
    <r>
      <rPr>
        <b/>
        <sz val="8"/>
        <rFont val="Times New Roman"/>
        <family val="1"/>
      </rPr>
      <t>Производственная практика</t>
    </r>
    <r>
      <rPr>
        <sz val="8"/>
        <rFont val="Times New Roman"/>
        <family val="1"/>
      </rPr>
      <t xml:space="preserve">. Летняя практика. </t>
    </r>
  </si>
  <si>
    <t>МДК. 03.01</t>
  </si>
  <si>
    <r>
      <rPr>
        <b/>
        <sz val="8"/>
        <rFont val="Times New Roman"/>
        <family val="1"/>
      </rPr>
      <t>Учебная практика</t>
    </r>
    <r>
      <rPr>
        <sz val="8"/>
        <rFont val="Times New Roman"/>
        <family val="1"/>
      </rPr>
      <t xml:space="preserve">. Формы организации внеурочной деят-сти в учр-х ДО. </t>
    </r>
  </si>
  <si>
    <r>
      <t>Учебная практика.</t>
    </r>
    <r>
      <rPr>
        <sz val="8"/>
        <rFont val="Times New Roman"/>
        <family val="1"/>
      </rPr>
      <t xml:space="preserve"> Иструктивно-методический лагерь.</t>
    </r>
    <r>
      <rPr>
        <b/>
        <sz val="8"/>
        <rFont val="Times New Roman"/>
        <family val="1"/>
      </rPr>
      <t xml:space="preserve"> </t>
    </r>
  </si>
  <si>
    <r>
      <rPr>
        <b/>
        <sz val="8"/>
        <rFont val="Times New Roman"/>
        <family val="1"/>
      </rPr>
      <t xml:space="preserve">Производственная практика.  </t>
    </r>
    <r>
      <rPr>
        <sz val="8"/>
        <rFont val="Times New Roman"/>
        <family val="1"/>
      </rPr>
      <t xml:space="preserve">         Пробные уроки и занятия.   </t>
    </r>
    <r>
      <rPr>
        <b/>
        <sz val="8"/>
        <rFont val="Times New Roman"/>
        <family val="1"/>
      </rPr>
      <t xml:space="preserve">   Р.  </t>
    </r>
    <r>
      <rPr>
        <sz val="8"/>
        <rFont val="Times New Roman"/>
        <family val="1"/>
      </rPr>
      <t xml:space="preserve">                      </t>
    </r>
    <r>
      <rPr>
        <b/>
        <sz val="8"/>
        <rFont val="Times New Roman"/>
        <family val="1"/>
      </rPr>
      <t xml:space="preserve">  </t>
    </r>
  </si>
  <si>
    <r>
      <rPr>
        <b/>
        <sz val="8"/>
        <rFont val="Times New Roman"/>
        <family val="1"/>
      </rPr>
      <t>Производственная практика</t>
    </r>
    <r>
      <rPr>
        <sz val="8"/>
        <rFont val="Times New Roman"/>
        <family val="1"/>
      </rPr>
      <t xml:space="preserve">.  Пробные уроки и занятия.                    </t>
    </r>
  </si>
  <si>
    <r>
      <rPr>
        <b/>
        <sz val="8"/>
        <rFont val="Times New Roman"/>
        <family val="1"/>
      </rPr>
      <t>Производственная практика.</t>
    </r>
    <r>
      <rPr>
        <sz val="8"/>
        <rFont val="Times New Roman"/>
        <family val="1"/>
      </rPr>
      <t xml:space="preserve"> Первые дни ребёнка в школе</t>
    </r>
    <r>
      <rPr>
        <b/>
        <sz val="8"/>
        <rFont val="Times New Roman"/>
        <family val="1"/>
      </rPr>
      <t xml:space="preserve">  </t>
    </r>
  </si>
  <si>
    <r>
      <rPr>
        <b/>
        <sz val="8"/>
        <rFont val="Times New Roman"/>
        <family val="1"/>
      </rPr>
      <t>Учебная практика</t>
    </r>
    <r>
      <rPr>
        <sz val="8"/>
        <rFont val="Times New Roman"/>
        <family val="1"/>
      </rPr>
      <t xml:space="preserve">   (ОВЗ)</t>
    </r>
  </si>
  <si>
    <t>УП.01.03</t>
  </si>
  <si>
    <t>МДК. 01.09</t>
  </si>
  <si>
    <t>ОП.09</t>
  </si>
  <si>
    <t xml:space="preserve">Практикум по русскому языку </t>
  </si>
  <si>
    <t>4. План учебного процесса</t>
  </si>
  <si>
    <t xml:space="preserve">Обществознание </t>
  </si>
  <si>
    <t>Варитивная часть</t>
  </si>
  <si>
    <t>Индивидуальный проект</t>
  </si>
  <si>
    <t xml:space="preserve">  </t>
  </si>
  <si>
    <t>ф</t>
  </si>
  <si>
    <t xml:space="preserve">Русский язык </t>
  </si>
  <si>
    <t>Методика преподавания русского языка</t>
  </si>
  <si>
    <t>МДК.     01.01</t>
  </si>
  <si>
    <t>УЧЕБНАЯ ПРАКТИКА</t>
  </si>
  <si>
    <t>УП.01</t>
  </si>
  <si>
    <t>Полевая практика.</t>
  </si>
  <si>
    <t xml:space="preserve"> Практика для формирования проф-х навыков  в области преподавания учебных дисциплин            </t>
  </si>
  <si>
    <t>ПП.01</t>
  </si>
  <si>
    <t>ПРОИЗВОДСТВЕННАЯ ПРАКТИКА</t>
  </si>
  <si>
    <t>УП.02</t>
  </si>
  <si>
    <t>ПП.02</t>
  </si>
  <si>
    <t>ПРОИЗВОДСТВЕНААЯ ПРАКТИКА</t>
  </si>
  <si>
    <t>УП.03</t>
  </si>
  <si>
    <t>ПП.03</t>
  </si>
  <si>
    <t>УП.04</t>
  </si>
  <si>
    <t>ПП.04.</t>
  </si>
  <si>
    <t>Родной язык</t>
  </si>
  <si>
    <t>Введение в специальность</t>
  </si>
  <si>
    <t>Р.3 Основы исследовательской  деятельности</t>
  </si>
  <si>
    <t>Р.1 Основы профессиональной деятельности</t>
  </si>
  <si>
    <t>Р.2 Информационные ресурсы в профессиональной деятельности</t>
  </si>
  <si>
    <t>Экзамен по ПМ.04</t>
  </si>
  <si>
    <t>Экзамен по ПМ.03</t>
  </si>
  <si>
    <t>Экзамен  по ПМ.02</t>
  </si>
  <si>
    <t>Экзамен по ПМ.01</t>
  </si>
  <si>
    <t xml:space="preserve">Педагогика </t>
  </si>
  <si>
    <t>ОУП.00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</si>
  <si>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</si>
  <si>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</si>
  <si>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</si>
  <si>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</si>
  <si>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</si>
  <si>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</si>
  <si>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</si>
  <si>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</si>
  <si>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</si>
  <si>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</si>
  <si>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</si>
  <si>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ОУП.12</t>
  </si>
  <si>
    <t xml:space="preserve">Естествознание </t>
  </si>
  <si>
    <t>Р.4 Основы правовой грамотности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</si>
</sst>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&quot; &quot;?/8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mmm/yyyy"/>
    <numFmt numFmtId="188" formatCode="0.000"/>
    <numFmt numFmtId="189" formatCode="0.0%"/>
  </numFmts>
  <fonts count="89">
    <font>
      <sz val="10"/>
      <name val="Arial Cyr"/>
      <family val="0"/>
    </font>
    <font>
      <b/>
      <sz val="10"/>
      <name val="Arial Cyr"/>
      <family val="2"/>
    </font>
    <font>
      <b/>
      <sz val="8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i/>
      <sz val="8"/>
      <name val="Arial Cyr"/>
      <family val="0"/>
    </font>
    <font>
      <b/>
      <sz val="12"/>
      <name val="Arial Cyr"/>
      <family val="2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sz val="10"/>
      <name val="Times New Roman Cyr"/>
      <family val="0"/>
    </font>
    <font>
      <b/>
      <sz val="9"/>
      <name val="Times New Roman Cyr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Times New Roman Cyr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sz val="7"/>
      <name val="Times New Roman Cyr"/>
      <family val="0"/>
    </font>
    <font>
      <sz val="7"/>
      <name val="Arial"/>
      <family val="2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22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 Cyr"/>
      <family val="1"/>
    </font>
    <font>
      <b/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theme="0" tint="-0.04997999966144562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 Cyr"/>
      <family val="1"/>
    </font>
    <font>
      <b/>
      <i/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AF8B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7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vertical="justify"/>
    </xf>
    <xf numFmtId="0" fontId="3" fillId="33" borderId="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justify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/>
    </xf>
    <xf numFmtId="0" fontId="24" fillId="0" borderId="11" xfId="0" applyFont="1" applyFill="1" applyBorder="1" applyAlignment="1">
      <alignment vertical="top" wrapText="1"/>
    </xf>
    <xf numFmtId="0" fontId="22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vertical="top" wrapText="1"/>
    </xf>
    <xf numFmtId="0" fontId="25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22" fillId="34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0" fillId="0" borderId="0" xfId="53" applyFont="1">
      <alignment/>
      <protection/>
    </xf>
    <xf numFmtId="0" fontId="20" fillId="0" borderId="0" xfId="53" applyFont="1" applyAlignment="1">
      <alignment horizontal="left"/>
      <protection/>
    </xf>
    <xf numFmtId="0" fontId="0" fillId="0" borderId="0" xfId="53">
      <alignment/>
      <protection/>
    </xf>
    <xf numFmtId="0" fontId="33" fillId="0" borderId="0" xfId="53" applyFont="1" applyAlignment="1">
      <alignment/>
      <protection/>
    </xf>
    <xf numFmtId="0" fontId="20" fillId="0" borderId="0" xfId="53" applyFont="1" applyAlignment="1">
      <alignment/>
      <protection/>
    </xf>
    <xf numFmtId="0" fontId="22" fillId="0" borderId="0" xfId="53" applyFont="1" applyBorder="1" applyAlignment="1">
      <alignment horizontal="right"/>
      <protection/>
    </xf>
    <xf numFmtId="0" fontId="20" fillId="0" borderId="0" xfId="53" applyFont="1" applyBorder="1">
      <alignment/>
      <protection/>
    </xf>
    <xf numFmtId="0" fontId="34" fillId="0" borderId="14" xfId="0" applyFont="1" applyBorder="1" applyAlignment="1">
      <alignment horizontal="center" wrapText="1"/>
    </xf>
    <xf numFmtId="0" fontId="35" fillId="0" borderId="15" xfId="0" applyFont="1" applyBorder="1" applyAlignment="1">
      <alignment horizontal="center" wrapText="1"/>
    </xf>
    <xf numFmtId="0" fontId="34" fillId="0" borderId="15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22" fillId="0" borderId="16" xfId="0" applyFont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8" fillId="35" borderId="1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vertical="top" wrapText="1"/>
    </xf>
    <xf numFmtId="0" fontId="22" fillId="0" borderId="20" xfId="0" applyFont="1" applyBorder="1" applyAlignment="1">
      <alignment horizontal="left" vertical="center" wrapText="1"/>
    </xf>
    <xf numFmtId="0" fontId="24" fillId="33" borderId="19" xfId="0" applyFont="1" applyFill="1" applyBorder="1" applyAlignment="1">
      <alignment vertical="top" wrapText="1"/>
    </xf>
    <xf numFmtId="0" fontId="22" fillId="0" borderId="19" xfId="0" applyFont="1" applyBorder="1" applyAlignment="1">
      <alignment vertical="top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/>
    </xf>
    <xf numFmtId="0" fontId="18" fillId="35" borderId="22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horizontal="left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2" fillId="35" borderId="2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49" fontId="30" fillId="36" borderId="24" xfId="0" applyNumberFormat="1" applyFont="1" applyFill="1" applyBorder="1" applyAlignment="1">
      <alignment horizontal="center" vertical="center" wrapText="1"/>
    </xf>
    <xf numFmtId="0" fontId="24" fillId="36" borderId="24" xfId="0" applyFont="1" applyFill="1" applyBorder="1" applyAlignment="1">
      <alignment horizontal="center" vertical="center" wrapText="1"/>
    </xf>
    <xf numFmtId="1" fontId="24" fillId="36" borderId="24" xfId="0" applyNumberFormat="1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22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vertical="top" wrapText="1"/>
    </xf>
    <xf numFmtId="0" fontId="22" fillId="34" borderId="28" xfId="0" applyFont="1" applyFill="1" applyBorder="1" applyAlignment="1">
      <alignment horizontal="center" vertical="center" wrapText="1"/>
    </xf>
    <xf numFmtId="0" fontId="22" fillId="34" borderId="29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/>
    </xf>
    <xf numFmtId="0" fontId="18" fillId="35" borderId="2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35" borderId="23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6" fillId="35" borderId="2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35" borderId="3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17" fillId="35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35" borderId="35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9" fillId="35" borderId="36" xfId="0" applyFont="1" applyFill="1" applyBorder="1" applyAlignment="1">
      <alignment horizontal="center" vertical="center"/>
    </xf>
    <xf numFmtId="0" fontId="29" fillId="35" borderId="18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 wrapText="1"/>
    </xf>
    <xf numFmtId="0" fontId="16" fillId="35" borderId="3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29" fillId="35" borderId="39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4" fillId="13" borderId="24" xfId="0" applyFont="1" applyFill="1" applyBorder="1" applyAlignment="1">
      <alignment horizontal="center" vertical="center" wrapText="1"/>
    </xf>
    <xf numFmtId="0" fontId="30" fillId="13" borderId="24" xfId="0" applyFont="1" applyFill="1" applyBorder="1" applyAlignment="1">
      <alignment horizontal="center" vertical="center" wrapText="1"/>
    </xf>
    <xf numFmtId="0" fontId="31" fillId="13" borderId="24" xfId="0" applyFont="1" applyFill="1" applyBorder="1" applyAlignment="1">
      <alignment horizontal="center" vertical="center" wrapText="1"/>
    </xf>
    <xf numFmtId="1" fontId="24" fillId="13" borderId="24" xfId="0" applyNumberFormat="1" applyFont="1" applyFill="1" applyBorder="1" applyAlignment="1">
      <alignment horizontal="center" vertical="center"/>
    </xf>
    <xf numFmtId="1" fontId="24" fillId="13" borderId="38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vertical="top" wrapText="1"/>
    </xf>
    <xf numFmtId="0" fontId="22" fillId="35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33" borderId="41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31" xfId="0" applyFont="1" applyFill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13" borderId="25" xfId="0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4" fillId="13" borderId="26" xfId="0" applyFont="1" applyFill="1" applyBorder="1" applyAlignment="1">
      <alignment horizontal="center" vertical="center" wrapText="1"/>
    </xf>
    <xf numFmtId="0" fontId="18" fillId="35" borderId="23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/>
    </xf>
    <xf numFmtId="0" fontId="22" fillId="34" borderId="40" xfId="0" applyFont="1" applyFill="1" applyBorder="1" applyAlignment="1">
      <alignment horizontal="center" vertical="center" wrapText="1"/>
    </xf>
    <xf numFmtId="0" fontId="22" fillId="35" borderId="22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0" fontId="22" fillId="35" borderId="32" xfId="0" applyFont="1" applyFill="1" applyBorder="1" applyAlignment="1">
      <alignment horizontal="center" vertical="center" wrapText="1"/>
    </xf>
    <xf numFmtId="1" fontId="24" fillId="13" borderId="44" xfId="0" applyNumberFormat="1" applyFont="1" applyFill="1" applyBorder="1" applyAlignment="1">
      <alignment horizontal="center" vertical="center"/>
    </xf>
    <xf numFmtId="0" fontId="22" fillId="35" borderId="35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1" fontId="24" fillId="36" borderId="44" xfId="0" applyNumberFormat="1" applyFont="1" applyFill="1" applyBorder="1" applyAlignment="1">
      <alignment horizontal="center" vertical="center"/>
    </xf>
    <xf numFmtId="1" fontId="24" fillId="36" borderId="38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22" fillId="0" borderId="33" xfId="0" applyFont="1" applyFill="1" applyBorder="1" applyAlignment="1">
      <alignment horizontal="center" vertical="center" wrapText="1"/>
    </xf>
    <xf numFmtId="49" fontId="30" fillId="12" borderId="24" xfId="0" applyNumberFormat="1" applyFont="1" applyFill="1" applyBorder="1" applyAlignment="1">
      <alignment horizontal="center" vertical="center" wrapText="1"/>
    </xf>
    <xf numFmtId="0" fontId="24" fillId="12" borderId="24" xfId="0" applyFont="1" applyFill="1" applyBorder="1" applyAlignment="1">
      <alignment horizontal="center" vertical="center" wrapText="1"/>
    </xf>
    <xf numFmtId="1" fontId="24" fillId="12" borderId="44" xfId="0" applyNumberFormat="1" applyFont="1" applyFill="1" applyBorder="1" applyAlignment="1">
      <alignment horizontal="center" vertical="center"/>
    </xf>
    <xf numFmtId="1" fontId="24" fillId="12" borderId="24" xfId="0" applyNumberFormat="1" applyFont="1" applyFill="1" applyBorder="1" applyAlignment="1">
      <alignment horizontal="center" vertical="center"/>
    </xf>
    <xf numFmtId="1" fontId="24" fillId="12" borderId="38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 wrapText="1"/>
    </xf>
    <xf numFmtId="0" fontId="31" fillId="13" borderId="25" xfId="0" applyFont="1" applyFill="1" applyBorder="1" applyAlignment="1">
      <alignment horizontal="center" vertical="center" wrapText="1"/>
    </xf>
    <xf numFmtId="0" fontId="22" fillId="34" borderId="34" xfId="0" applyFont="1" applyFill="1" applyBorder="1" applyAlignment="1">
      <alignment horizontal="center" vertical="center" wrapText="1"/>
    </xf>
    <xf numFmtId="49" fontId="30" fillId="12" borderId="25" xfId="0" applyNumberFormat="1" applyFont="1" applyFill="1" applyBorder="1" applyAlignment="1">
      <alignment horizontal="center" vertical="center" wrapText="1"/>
    </xf>
    <xf numFmtId="49" fontId="30" fillId="36" borderId="25" xfId="0" applyNumberFormat="1" applyFont="1" applyFill="1" applyBorder="1" applyAlignment="1">
      <alignment horizontal="center" vertical="center" wrapText="1"/>
    </xf>
    <xf numFmtId="0" fontId="22" fillId="34" borderId="46" xfId="0" applyFont="1" applyFill="1" applyBorder="1" applyAlignment="1">
      <alignment horizontal="center" vertical="center" wrapText="1"/>
    </xf>
    <xf numFmtId="0" fontId="22" fillId="34" borderId="47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24" fillId="36" borderId="4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33" xfId="0" applyFont="1" applyFill="1" applyBorder="1" applyAlignment="1">
      <alignment horizontal="center" vertical="center" wrapText="1"/>
    </xf>
    <xf numFmtId="0" fontId="24" fillId="13" borderId="44" xfId="0" applyFont="1" applyFill="1" applyBorder="1" applyAlignment="1">
      <alignment horizontal="center" vertical="center" wrapText="1"/>
    </xf>
    <xf numFmtId="0" fontId="24" fillId="13" borderId="38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4" fillId="12" borderId="44" xfId="0" applyFont="1" applyFill="1" applyBorder="1" applyAlignment="1">
      <alignment horizontal="center" vertical="center" wrapText="1"/>
    </xf>
    <xf numFmtId="0" fontId="24" fillId="36" borderId="44" xfId="0" applyFont="1" applyFill="1" applyBorder="1" applyAlignment="1">
      <alignment horizontal="center" vertical="center" wrapText="1"/>
    </xf>
    <xf numFmtId="0" fontId="24" fillId="36" borderId="38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1" fontId="22" fillId="0" borderId="30" xfId="0" applyNumberFormat="1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1" fontId="22" fillId="0" borderId="21" xfId="0" applyNumberFormat="1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4" fillId="0" borderId="50" xfId="0" applyFont="1" applyBorder="1" applyAlignment="1">
      <alignment horizontal="justify" vertical="top" wrapText="1"/>
    </xf>
    <xf numFmtId="0" fontId="24" fillId="0" borderId="37" xfId="0" applyFont="1" applyBorder="1" applyAlignment="1">
      <alignment vertical="top" wrapText="1"/>
    </xf>
    <xf numFmtId="0" fontId="30" fillId="12" borderId="24" xfId="0" applyFont="1" applyFill="1" applyBorder="1" applyAlignment="1">
      <alignment horizontal="center" vertical="center" wrapText="1"/>
    </xf>
    <xf numFmtId="1" fontId="24" fillId="12" borderId="26" xfId="0" applyNumberFormat="1" applyFont="1" applyFill="1" applyBorder="1" applyAlignment="1">
      <alignment horizontal="center" vertical="center"/>
    </xf>
    <xf numFmtId="0" fontId="25" fillId="35" borderId="35" xfId="0" applyFont="1" applyFill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center" vertical="center" wrapText="1"/>
    </xf>
    <xf numFmtId="0" fontId="25" fillId="35" borderId="22" xfId="0" applyFont="1" applyFill="1" applyBorder="1" applyAlignment="1">
      <alignment horizontal="center" vertical="center" wrapText="1"/>
    </xf>
    <xf numFmtId="0" fontId="25" fillId="35" borderId="11" xfId="0" applyFont="1" applyFill="1" applyBorder="1" applyAlignment="1">
      <alignment horizontal="center" vertical="center" wrapText="1"/>
    </xf>
    <xf numFmtId="0" fontId="25" fillId="35" borderId="36" xfId="0" applyFont="1" applyFill="1" applyBorder="1" applyAlignment="1">
      <alignment horizontal="center" vertical="center" wrapText="1"/>
    </xf>
    <xf numFmtId="0" fontId="25" fillId="35" borderId="18" xfId="0" applyFont="1" applyFill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center" wrapText="1"/>
    </xf>
    <xf numFmtId="0" fontId="81" fillId="33" borderId="4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2" fillId="35" borderId="43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49" fontId="31" fillId="13" borderId="24" xfId="0" applyNumberFormat="1" applyFont="1" applyFill="1" applyBorder="1" applyAlignment="1">
      <alignment horizontal="center" vertical="center" wrapText="1"/>
    </xf>
    <xf numFmtId="49" fontId="31" fillId="13" borderId="25" xfId="0" applyNumberFormat="1" applyFont="1" applyFill="1" applyBorder="1" applyAlignment="1">
      <alignment horizontal="center" vertical="center" wrapText="1"/>
    </xf>
    <xf numFmtId="1" fontId="22" fillId="0" borderId="35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vertical="center" wrapText="1"/>
    </xf>
    <xf numFmtId="0" fontId="25" fillId="35" borderId="49" xfId="0" applyFont="1" applyFill="1" applyBorder="1" applyAlignment="1">
      <alignment horizontal="center" vertical="center" wrapText="1"/>
    </xf>
    <xf numFmtId="0" fontId="25" fillId="35" borderId="28" xfId="0" applyFont="1" applyFill="1" applyBorder="1" applyAlignment="1">
      <alignment horizontal="center" vertical="center" wrapText="1"/>
    </xf>
    <xf numFmtId="0" fontId="81" fillId="35" borderId="11" xfId="0" applyFont="1" applyFill="1" applyBorder="1" applyAlignment="1">
      <alignment horizontal="center" vertical="center" wrapText="1"/>
    </xf>
    <xf numFmtId="0" fontId="22" fillId="35" borderId="28" xfId="0" applyFont="1" applyFill="1" applyBorder="1" applyAlignment="1">
      <alignment horizontal="center" vertical="center" wrapText="1"/>
    </xf>
    <xf numFmtId="0" fontId="81" fillId="35" borderId="28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vertical="top" wrapText="1"/>
    </xf>
    <xf numFmtId="0" fontId="18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1" fontId="24" fillId="34" borderId="0" xfId="0" applyNumberFormat="1" applyFont="1" applyFill="1" applyBorder="1" applyAlignment="1">
      <alignment horizontal="center" vertical="center"/>
    </xf>
    <xf numFmtId="0" fontId="22" fillId="35" borderId="49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82" fillId="35" borderId="11" xfId="0" applyFont="1" applyFill="1" applyBorder="1" applyAlignment="1">
      <alignment vertical="top" wrapText="1"/>
    </xf>
    <xf numFmtId="0" fontId="82" fillId="35" borderId="28" xfId="0" applyFont="1" applyFill="1" applyBorder="1" applyAlignment="1">
      <alignment vertical="top" wrapText="1"/>
    </xf>
    <xf numFmtId="0" fontId="22" fillId="35" borderId="50" xfId="0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0" fontId="22" fillId="35" borderId="20" xfId="0" applyFont="1" applyFill="1" applyBorder="1" applyAlignment="1">
      <alignment horizontal="center" vertical="center" wrapText="1"/>
    </xf>
    <xf numFmtId="0" fontId="22" fillId="35" borderId="53" xfId="0" applyFont="1" applyFill="1" applyBorder="1" applyAlignment="1">
      <alignment horizontal="center" vertical="center" wrapText="1"/>
    </xf>
    <xf numFmtId="0" fontId="22" fillId="35" borderId="54" xfId="0" applyFont="1" applyFill="1" applyBorder="1" applyAlignment="1">
      <alignment horizontal="center" vertical="center" wrapText="1"/>
    </xf>
    <xf numFmtId="0" fontId="22" fillId="35" borderId="55" xfId="0" applyFont="1" applyFill="1" applyBorder="1" applyAlignment="1">
      <alignment horizontal="center" vertical="center" wrapText="1"/>
    </xf>
    <xf numFmtId="0" fontId="24" fillId="0" borderId="50" xfId="0" applyFont="1" applyBorder="1" applyAlignment="1">
      <alignment vertical="top" wrapText="1"/>
    </xf>
    <xf numFmtId="0" fontId="22" fillId="34" borderId="56" xfId="0" applyFont="1" applyFill="1" applyBorder="1" applyAlignment="1">
      <alignment vertical="top" wrapText="1"/>
    </xf>
    <xf numFmtId="1" fontId="22" fillId="0" borderId="36" xfId="0" applyNumberFormat="1" applyFont="1" applyFill="1" applyBorder="1" applyAlignment="1">
      <alignment horizontal="center" vertical="center" wrapText="1"/>
    </xf>
    <xf numFmtId="0" fontId="22" fillId="35" borderId="57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5" fillId="35" borderId="32" xfId="0" applyFont="1" applyFill="1" applyBorder="1" applyAlignment="1">
      <alignment horizontal="center" vertical="center" wrapText="1"/>
    </xf>
    <xf numFmtId="0" fontId="25" fillId="35" borderId="23" xfId="0" applyFont="1" applyFill="1" applyBorder="1" applyAlignment="1">
      <alignment horizontal="center" vertical="center" wrapText="1"/>
    </xf>
    <xf numFmtId="0" fontId="81" fillId="35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24" fillId="35" borderId="12" xfId="0" applyFont="1" applyFill="1" applyBorder="1" applyAlignment="1">
      <alignment vertical="top" wrapText="1"/>
    </xf>
    <xf numFmtId="0" fontId="24" fillId="0" borderId="12" xfId="0" applyFont="1" applyFill="1" applyBorder="1" applyAlignment="1">
      <alignment vertical="top" wrapText="1"/>
    </xf>
    <xf numFmtId="49" fontId="24" fillId="36" borderId="58" xfId="0" applyNumberFormat="1" applyFont="1" applyFill="1" applyBorder="1" applyAlignment="1">
      <alignment horizontal="center" vertical="center" wrapText="1"/>
    </xf>
    <xf numFmtId="0" fontId="30" fillId="36" borderId="24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/>
    </xf>
    <xf numFmtId="0" fontId="5" fillId="36" borderId="38" xfId="0" applyFont="1" applyFill="1" applyBorder="1" applyAlignment="1">
      <alignment/>
    </xf>
    <xf numFmtId="0" fontId="24" fillId="35" borderId="23" xfId="0" applyFont="1" applyFill="1" applyBorder="1" applyAlignment="1">
      <alignment vertical="top" wrapText="1"/>
    </xf>
    <xf numFmtId="0" fontId="24" fillId="0" borderId="23" xfId="0" applyFont="1" applyFill="1" applyBorder="1" applyAlignment="1">
      <alignment vertical="top" wrapText="1"/>
    </xf>
    <xf numFmtId="0" fontId="82" fillId="35" borderId="12" xfId="0" applyFont="1" applyFill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2" fillId="35" borderId="12" xfId="0" applyFont="1" applyFill="1" applyBorder="1" applyAlignment="1">
      <alignment vertical="center" wrapText="1"/>
    </xf>
    <xf numFmtId="0" fontId="22" fillId="0" borderId="35" xfId="0" applyFont="1" applyBorder="1" applyAlignment="1">
      <alignment horizontal="center" vertical="center" wrapText="1"/>
    </xf>
    <xf numFmtId="1" fontId="22" fillId="0" borderId="30" xfId="0" applyNumberFormat="1" applyFont="1" applyBorder="1" applyAlignment="1">
      <alignment horizontal="center" vertical="center" wrapText="1"/>
    </xf>
    <xf numFmtId="1" fontId="22" fillId="0" borderId="35" xfId="0" applyNumberFormat="1" applyFont="1" applyBorder="1" applyAlignment="1">
      <alignment horizontal="center" vertical="center" wrapText="1"/>
    </xf>
    <xf numFmtId="0" fontId="22" fillId="35" borderId="59" xfId="0" applyFont="1" applyFill="1" applyBorder="1" applyAlignment="1">
      <alignment horizontal="center" vertical="center" wrapText="1"/>
    </xf>
    <xf numFmtId="0" fontId="22" fillId="35" borderId="56" xfId="0" applyFont="1" applyFill="1" applyBorder="1" applyAlignment="1">
      <alignment horizontal="center" vertical="center" wrapText="1"/>
    </xf>
    <xf numFmtId="49" fontId="24" fillId="0" borderId="44" xfId="0" applyNumberFormat="1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right" vertical="center" wrapText="1"/>
    </xf>
    <xf numFmtId="0" fontId="26" fillId="0" borderId="24" xfId="0" applyFont="1" applyFill="1" applyBorder="1" applyAlignment="1">
      <alignment vertical="top" wrapText="1"/>
    </xf>
    <xf numFmtId="1" fontId="22" fillId="0" borderId="24" xfId="0" applyNumberFormat="1" applyFont="1" applyFill="1" applyBorder="1" applyAlignment="1">
      <alignment horizontal="center" vertical="center" wrapText="1"/>
    </xf>
    <xf numFmtId="0" fontId="24" fillId="36" borderId="14" xfId="0" applyFont="1" applyFill="1" applyBorder="1" applyAlignment="1">
      <alignment horizontal="center" vertical="center" wrapText="1"/>
    </xf>
    <xf numFmtId="1" fontId="24" fillId="36" borderId="26" xfId="0" applyNumberFormat="1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 wrapText="1"/>
    </xf>
    <xf numFmtId="0" fontId="22" fillId="34" borderId="32" xfId="0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0" fontId="22" fillId="34" borderId="30" xfId="0" applyFont="1" applyFill="1" applyBorder="1" applyAlignment="1">
      <alignment horizontal="center" vertical="center" wrapText="1"/>
    </xf>
    <xf numFmtId="0" fontId="22" fillId="34" borderId="60" xfId="0" applyFont="1" applyFill="1" applyBorder="1" applyAlignment="1">
      <alignment horizontal="center" vertical="center" wrapText="1"/>
    </xf>
    <xf numFmtId="0" fontId="22" fillId="34" borderId="52" xfId="0" applyFont="1" applyFill="1" applyBorder="1" applyAlignment="1">
      <alignment horizontal="center" vertical="center" wrapText="1"/>
    </xf>
    <xf numFmtId="0" fontId="22" fillId="35" borderId="37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5" fillId="35" borderId="17" xfId="0" applyFont="1" applyFill="1" applyBorder="1" applyAlignment="1">
      <alignment horizontal="center" vertical="center" wrapText="1"/>
    </xf>
    <xf numFmtId="0" fontId="25" fillId="35" borderId="16" xfId="0" applyFont="1" applyFill="1" applyBorder="1" applyAlignment="1">
      <alignment horizontal="center" vertical="center" wrapText="1"/>
    </xf>
    <xf numFmtId="0" fontId="22" fillId="35" borderId="45" xfId="0" applyFont="1" applyFill="1" applyBorder="1" applyAlignment="1">
      <alignment horizontal="center" vertical="center" wrapText="1"/>
    </xf>
    <xf numFmtId="49" fontId="24" fillId="0" borderId="42" xfId="0" applyNumberFormat="1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vertical="top" wrapText="1"/>
    </xf>
    <xf numFmtId="0" fontId="22" fillId="0" borderId="27" xfId="0" applyFont="1" applyFill="1" applyBorder="1" applyAlignment="1">
      <alignment horizontal="center" vertical="top" wrapText="1"/>
    </xf>
    <xf numFmtId="0" fontId="24" fillId="0" borderId="46" xfId="0" applyFont="1" applyFill="1" applyBorder="1" applyAlignment="1">
      <alignment vertical="top" wrapText="1"/>
    </xf>
    <xf numFmtId="49" fontId="24" fillId="0" borderId="49" xfId="0" applyNumberFormat="1" applyFont="1" applyBorder="1" applyAlignment="1">
      <alignment horizontal="center" vertical="center" wrapText="1"/>
    </xf>
    <xf numFmtId="0" fontId="24" fillId="0" borderId="28" xfId="0" applyFont="1" applyFill="1" applyBorder="1" applyAlignment="1">
      <alignment vertical="top" wrapText="1"/>
    </xf>
    <xf numFmtId="0" fontId="22" fillId="0" borderId="28" xfId="0" applyFont="1" applyFill="1" applyBorder="1" applyAlignment="1">
      <alignment horizontal="center" vertical="top" wrapText="1"/>
    </xf>
    <xf numFmtId="0" fontId="24" fillId="0" borderId="47" xfId="0" applyFont="1" applyFill="1" applyBorder="1" applyAlignment="1">
      <alignment vertical="top" wrapText="1"/>
    </xf>
    <xf numFmtId="0" fontId="22" fillId="0" borderId="61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/>
    </xf>
    <xf numFmtId="49" fontId="24" fillId="36" borderId="62" xfId="0" applyNumberFormat="1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vertical="top" wrapText="1"/>
    </xf>
    <xf numFmtId="0" fontId="24" fillId="35" borderId="16" xfId="0" applyFont="1" applyFill="1" applyBorder="1" applyAlignment="1">
      <alignment vertical="top" wrapText="1"/>
    </xf>
    <xf numFmtId="0" fontId="24" fillId="35" borderId="43" xfId="0" applyFont="1" applyFill="1" applyBorder="1" applyAlignment="1">
      <alignment vertical="top" wrapText="1"/>
    </xf>
    <xf numFmtId="0" fontId="82" fillId="35" borderId="17" xfId="0" applyFont="1" applyFill="1" applyBorder="1" applyAlignment="1">
      <alignment vertical="top" wrapText="1"/>
    </xf>
    <xf numFmtId="0" fontId="82" fillId="35" borderId="16" xfId="0" applyFont="1" applyFill="1" applyBorder="1" applyAlignment="1">
      <alignment vertical="top" wrapText="1"/>
    </xf>
    <xf numFmtId="0" fontId="82" fillId="35" borderId="61" xfId="0" applyFont="1" applyFill="1" applyBorder="1" applyAlignment="1">
      <alignment vertical="top" wrapText="1"/>
    </xf>
    <xf numFmtId="0" fontId="24" fillId="0" borderId="50" xfId="0" applyFont="1" applyFill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4" fillId="0" borderId="50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56" xfId="0" applyFont="1" applyBorder="1" applyAlignment="1">
      <alignment vertical="top" wrapText="1"/>
    </xf>
    <xf numFmtId="0" fontId="16" fillId="5" borderId="44" xfId="0" applyFont="1" applyFill="1" applyBorder="1" applyAlignment="1">
      <alignment horizontal="center" vertical="center" wrapText="1"/>
    </xf>
    <xf numFmtId="49" fontId="32" fillId="5" borderId="24" xfId="0" applyNumberFormat="1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6" fillId="5" borderId="58" xfId="0" applyFont="1" applyFill="1" applyBorder="1" applyAlignment="1">
      <alignment horizontal="center" vertical="center" wrapText="1"/>
    </xf>
    <xf numFmtId="0" fontId="16" fillId="5" borderId="38" xfId="0" applyFont="1" applyFill="1" applyBorder="1" applyAlignment="1">
      <alignment horizontal="center" vertical="center" wrapText="1"/>
    </xf>
    <xf numFmtId="0" fontId="16" fillId="5" borderId="48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/>
    </xf>
    <xf numFmtId="0" fontId="3" fillId="5" borderId="38" xfId="0" applyFont="1" applyFill="1" applyBorder="1" applyAlignment="1">
      <alignment/>
    </xf>
    <xf numFmtId="0" fontId="16" fillId="5" borderId="24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21" fillId="5" borderId="24" xfId="0" applyFont="1" applyFill="1" applyBorder="1" applyAlignment="1">
      <alignment/>
    </xf>
    <xf numFmtId="0" fontId="21" fillId="5" borderId="38" xfId="0" applyFont="1" applyFill="1" applyBorder="1" applyAlignment="1">
      <alignment/>
    </xf>
    <xf numFmtId="0" fontId="32" fillId="5" borderId="24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right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63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right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1" fillId="5" borderId="24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1" fontId="22" fillId="0" borderId="28" xfId="0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1" fontId="22" fillId="35" borderId="28" xfId="0" applyNumberFormat="1" applyFont="1" applyFill="1" applyBorder="1" applyAlignment="1">
      <alignment horizontal="center" vertical="center"/>
    </xf>
    <xf numFmtId="1" fontId="22" fillId="35" borderId="11" xfId="0" applyNumberFormat="1" applyFont="1" applyFill="1" applyBorder="1" applyAlignment="1">
      <alignment horizontal="center" vertical="center"/>
    </xf>
    <xf numFmtId="0" fontId="22" fillId="35" borderId="29" xfId="0" applyFont="1" applyFill="1" applyBorder="1" applyAlignment="1">
      <alignment horizontal="center" vertical="center" wrapText="1"/>
    </xf>
    <xf numFmtId="0" fontId="0" fillId="0" borderId="64" xfId="0" applyBorder="1" applyAlignment="1">
      <alignment wrapText="1"/>
    </xf>
    <xf numFmtId="1" fontId="24" fillId="0" borderId="64" xfId="0" applyNumberFormat="1" applyFont="1" applyFill="1" applyBorder="1" applyAlignment="1">
      <alignment horizontal="center" vertical="center" wrapText="1"/>
    </xf>
    <xf numFmtId="1" fontId="22" fillId="35" borderId="27" xfId="0" applyNumberFormat="1" applyFont="1" applyFill="1" applyBorder="1" applyAlignment="1">
      <alignment horizontal="center" vertical="center" wrapText="1"/>
    </xf>
    <xf numFmtId="1" fontId="22" fillId="34" borderId="27" xfId="0" applyNumberFormat="1" applyFont="1" applyFill="1" applyBorder="1" applyAlignment="1">
      <alignment horizontal="center" vertical="center" wrapText="1"/>
    </xf>
    <xf numFmtId="1" fontId="22" fillId="34" borderId="63" xfId="0" applyNumberFormat="1" applyFont="1" applyFill="1" applyBorder="1" applyAlignment="1">
      <alignment horizontal="center" vertical="center" wrapText="1"/>
    </xf>
    <xf numFmtId="49" fontId="31" fillId="0" borderId="65" xfId="0" applyNumberFormat="1" applyFont="1" applyFill="1" applyBorder="1" applyAlignment="1">
      <alignment horizontal="center" vertical="center" wrapText="1"/>
    </xf>
    <xf numFmtId="49" fontId="31" fillId="0" borderId="66" xfId="0" applyNumberFormat="1" applyFont="1" applyFill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center" vertical="top" wrapText="1"/>
    </xf>
    <xf numFmtId="49" fontId="31" fillId="34" borderId="67" xfId="0" applyNumberFormat="1" applyFont="1" applyFill="1" applyBorder="1" applyAlignment="1">
      <alignment horizontal="center" vertical="center" wrapText="1"/>
    </xf>
    <xf numFmtId="0" fontId="24" fillId="36" borderId="14" xfId="0" applyFont="1" applyFill="1" applyBorder="1" applyAlignment="1">
      <alignment horizontal="left" vertical="center" wrapText="1"/>
    </xf>
    <xf numFmtId="49" fontId="31" fillId="34" borderId="65" xfId="0" applyNumberFormat="1" applyFont="1" applyFill="1" applyBorder="1" applyAlignment="1">
      <alignment horizontal="center" vertical="center" wrapText="1"/>
    </xf>
    <xf numFmtId="49" fontId="31" fillId="34" borderId="66" xfId="0" applyNumberFormat="1" applyFont="1" applyFill="1" applyBorder="1" applyAlignment="1">
      <alignment horizontal="center" vertical="center" wrapText="1"/>
    </xf>
    <xf numFmtId="49" fontId="31" fillId="34" borderId="13" xfId="0" applyNumberFormat="1" applyFont="1" applyFill="1" applyBorder="1" applyAlignment="1">
      <alignment horizontal="center" vertical="center" wrapText="1"/>
    </xf>
    <xf numFmtId="49" fontId="31" fillId="0" borderId="68" xfId="0" applyNumberFormat="1" applyFont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49" fontId="31" fillId="0" borderId="66" xfId="0" applyNumberFormat="1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top" wrapText="1"/>
    </xf>
    <xf numFmtId="49" fontId="30" fillId="36" borderId="38" xfId="0" applyNumberFormat="1" applyFont="1" applyFill="1" applyBorder="1" applyAlignment="1">
      <alignment horizontal="center" vertical="center" wrapText="1"/>
    </xf>
    <xf numFmtId="0" fontId="22" fillId="35" borderId="69" xfId="0" applyFont="1" applyFill="1" applyBorder="1" applyAlignment="1">
      <alignment horizontal="center" vertical="center" wrapText="1"/>
    </xf>
    <xf numFmtId="0" fontId="24" fillId="36" borderId="70" xfId="0" applyFont="1" applyFill="1" applyBorder="1" applyAlignment="1">
      <alignment horizontal="center" vertical="center" wrapText="1"/>
    </xf>
    <xf numFmtId="0" fontId="24" fillId="36" borderId="71" xfId="0" applyFont="1" applyFill="1" applyBorder="1" applyAlignment="1">
      <alignment horizontal="center" vertical="center" wrapText="1"/>
    </xf>
    <xf numFmtId="0" fontId="24" fillId="36" borderId="15" xfId="0" applyFont="1" applyFill="1" applyBorder="1" applyAlignment="1">
      <alignment horizontal="center" vertical="center" wrapText="1"/>
    </xf>
    <xf numFmtId="0" fontId="24" fillId="36" borderId="60" xfId="0" applyFont="1" applyFill="1" applyBorder="1" applyAlignment="1">
      <alignment horizontal="center" vertical="center" wrapText="1"/>
    </xf>
    <xf numFmtId="0" fontId="24" fillId="36" borderId="72" xfId="0" applyFont="1" applyFill="1" applyBorder="1" applyAlignment="1">
      <alignment horizontal="center" vertical="center" wrapText="1"/>
    </xf>
    <xf numFmtId="0" fontId="24" fillId="12" borderId="38" xfId="0" applyFont="1" applyFill="1" applyBorder="1" applyAlignment="1">
      <alignment horizontal="center" vertical="center" wrapText="1"/>
    </xf>
    <xf numFmtId="0" fontId="24" fillId="12" borderId="14" xfId="0" applyFont="1" applyFill="1" applyBorder="1" applyAlignment="1">
      <alignment horizontal="center" vertical="center" wrapText="1"/>
    </xf>
    <xf numFmtId="1" fontId="24" fillId="13" borderId="26" xfId="0" applyNumberFormat="1" applyFont="1" applyFill="1" applyBorder="1" applyAlignment="1">
      <alignment horizontal="center" vertical="center"/>
    </xf>
    <xf numFmtId="1" fontId="24" fillId="12" borderId="60" xfId="0" applyNumberFormat="1" applyFont="1" applyFill="1" applyBorder="1" applyAlignment="1">
      <alignment horizontal="center" vertical="center"/>
    </xf>
    <xf numFmtId="1" fontId="24" fillId="12" borderId="52" xfId="0" applyNumberFormat="1" applyFont="1" applyFill="1" applyBorder="1" applyAlignment="1">
      <alignment horizontal="center" vertical="center"/>
    </xf>
    <xf numFmtId="1" fontId="24" fillId="12" borderId="15" xfId="0" applyNumberFormat="1" applyFont="1" applyFill="1" applyBorder="1" applyAlignment="1">
      <alignment horizontal="center" vertical="center"/>
    </xf>
    <xf numFmtId="1" fontId="24" fillId="12" borderId="70" xfId="0" applyNumberFormat="1" applyFont="1" applyFill="1" applyBorder="1" applyAlignment="1">
      <alignment horizontal="center" vertical="center"/>
    </xf>
    <xf numFmtId="1" fontId="24" fillId="12" borderId="29" xfId="0" applyNumberFormat="1" applyFont="1" applyFill="1" applyBorder="1" applyAlignment="1">
      <alignment horizontal="center" vertical="center"/>
    </xf>
    <xf numFmtId="1" fontId="24" fillId="12" borderId="73" xfId="0" applyNumberFormat="1" applyFont="1" applyFill="1" applyBorder="1" applyAlignment="1">
      <alignment horizontal="center" vertical="center"/>
    </xf>
    <xf numFmtId="0" fontId="24" fillId="13" borderId="14" xfId="0" applyFont="1" applyFill="1" applyBorder="1" applyAlignment="1">
      <alignment horizontal="center" vertical="center" wrapText="1"/>
    </xf>
    <xf numFmtId="0" fontId="24" fillId="13" borderId="35" xfId="0" applyFont="1" applyFill="1" applyBorder="1" applyAlignment="1">
      <alignment horizontal="center" vertical="center" wrapText="1"/>
    </xf>
    <xf numFmtId="0" fontId="24" fillId="13" borderId="30" xfId="0" applyFont="1" applyFill="1" applyBorder="1" applyAlignment="1">
      <alignment horizontal="center" vertical="center" wrapText="1"/>
    </xf>
    <xf numFmtId="0" fontId="24" fillId="13" borderId="53" xfId="0" applyFont="1" applyFill="1" applyBorder="1" applyAlignment="1">
      <alignment horizontal="center" vertical="center" wrapText="1"/>
    </xf>
    <xf numFmtId="0" fontId="24" fillId="13" borderId="17" xfId="0" applyFont="1" applyFill="1" applyBorder="1" applyAlignment="1">
      <alignment horizontal="center" vertical="center" wrapText="1"/>
    </xf>
    <xf numFmtId="0" fontId="24" fillId="13" borderId="12" xfId="0" applyFont="1" applyFill="1" applyBorder="1" applyAlignment="1">
      <alignment horizontal="center" vertical="center" wrapText="1"/>
    </xf>
    <xf numFmtId="0" fontId="24" fillId="13" borderId="34" xfId="0" applyFont="1" applyFill="1" applyBorder="1" applyAlignment="1">
      <alignment horizontal="center" vertical="center" wrapText="1"/>
    </xf>
    <xf numFmtId="49" fontId="30" fillId="13" borderId="12" xfId="0" applyNumberFormat="1" applyFont="1" applyFill="1" applyBorder="1" applyAlignment="1">
      <alignment horizontal="center" vertical="center" wrapText="1"/>
    </xf>
    <xf numFmtId="49" fontId="30" fillId="13" borderId="34" xfId="0" applyNumberFormat="1" applyFont="1" applyFill="1" applyBorder="1" applyAlignment="1">
      <alignment horizontal="center" vertical="center" wrapText="1"/>
    </xf>
    <xf numFmtId="1" fontId="24" fillId="13" borderId="35" xfId="0" applyNumberFormat="1" applyFont="1" applyFill="1" applyBorder="1" applyAlignment="1">
      <alignment horizontal="center" vertical="center"/>
    </xf>
    <xf numFmtId="1" fontId="24" fillId="13" borderId="12" xfId="0" applyNumberFormat="1" applyFont="1" applyFill="1" applyBorder="1" applyAlignment="1">
      <alignment horizontal="center" vertical="center"/>
    </xf>
    <xf numFmtId="1" fontId="24" fillId="13" borderId="30" xfId="0" applyNumberFormat="1" applyFont="1" applyFill="1" applyBorder="1" applyAlignment="1">
      <alignment horizontal="center" vertical="center"/>
    </xf>
    <xf numFmtId="0" fontId="31" fillId="37" borderId="24" xfId="0" applyFont="1" applyFill="1" applyBorder="1" applyAlignment="1">
      <alignment horizontal="left" vertical="center" wrapText="1"/>
    </xf>
    <xf numFmtId="49" fontId="30" fillId="37" borderId="24" xfId="0" applyNumberFormat="1" applyFont="1" applyFill="1" applyBorder="1" applyAlignment="1">
      <alignment horizontal="center" vertical="center" wrapText="1"/>
    </xf>
    <xf numFmtId="49" fontId="30" fillId="37" borderId="25" xfId="0" applyNumberFormat="1" applyFont="1" applyFill="1" applyBorder="1" applyAlignment="1">
      <alignment horizontal="center" vertical="center" wrapText="1"/>
    </xf>
    <xf numFmtId="1" fontId="22" fillId="0" borderId="25" xfId="0" applyNumberFormat="1" applyFont="1" applyFill="1" applyBorder="1" applyAlignment="1">
      <alignment horizontal="center" vertical="center" wrapText="1"/>
    </xf>
    <xf numFmtId="1" fontId="24" fillId="37" borderId="44" xfId="0" applyNumberFormat="1" applyFont="1" applyFill="1" applyBorder="1" applyAlignment="1">
      <alignment horizontal="center" vertical="center" wrapText="1"/>
    </xf>
    <xf numFmtId="1" fontId="24" fillId="37" borderId="38" xfId="0" applyNumberFormat="1" applyFont="1" applyFill="1" applyBorder="1" applyAlignment="1">
      <alignment horizontal="center" vertical="center" wrapText="1"/>
    </xf>
    <xf numFmtId="1" fontId="24" fillId="37" borderId="24" xfId="0" applyNumberFormat="1" applyFont="1" applyFill="1" applyBorder="1" applyAlignment="1">
      <alignment horizontal="center" vertical="center" wrapText="1"/>
    </xf>
    <xf numFmtId="1" fontId="24" fillId="37" borderId="26" xfId="0" applyNumberFormat="1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/>
    </xf>
    <xf numFmtId="1" fontId="24" fillId="34" borderId="61" xfId="0" applyNumberFormat="1" applyFont="1" applyFill="1" applyBorder="1" applyAlignment="1">
      <alignment horizontal="center" vertical="center" wrapText="1"/>
    </xf>
    <xf numFmtId="1" fontId="24" fillId="34" borderId="49" xfId="0" applyNumberFormat="1" applyFont="1" applyFill="1" applyBorder="1" applyAlignment="1">
      <alignment horizontal="center" vertical="center" wrapText="1"/>
    </xf>
    <xf numFmtId="1" fontId="24" fillId="34" borderId="55" xfId="0" applyNumberFormat="1" applyFont="1" applyFill="1" applyBorder="1" applyAlignment="1">
      <alignment horizontal="center" vertical="center" wrapText="1"/>
    </xf>
    <xf numFmtId="0" fontId="38" fillId="0" borderId="74" xfId="0" applyFont="1" applyBorder="1" applyAlignment="1">
      <alignment horizontal="center" vertical="center" wrapText="1"/>
    </xf>
    <xf numFmtId="0" fontId="38" fillId="0" borderId="75" xfId="0" applyFont="1" applyBorder="1" applyAlignment="1">
      <alignment horizontal="center" vertical="center" wrapText="1"/>
    </xf>
    <xf numFmtId="0" fontId="38" fillId="0" borderId="76" xfId="0" applyFont="1" applyBorder="1" applyAlignment="1">
      <alignment horizontal="center" vertical="center" wrapText="1"/>
    </xf>
    <xf numFmtId="0" fontId="38" fillId="0" borderId="77" xfId="0" applyFont="1" applyBorder="1" applyAlignment="1">
      <alignment horizontal="center" vertical="center" wrapText="1"/>
    </xf>
    <xf numFmtId="0" fontId="38" fillId="0" borderId="77" xfId="0" applyFont="1" applyFill="1" applyBorder="1" applyAlignment="1">
      <alignment horizontal="center" vertical="center" wrapText="1"/>
    </xf>
    <xf numFmtId="0" fontId="39" fillId="0" borderId="77" xfId="0" applyFont="1" applyFill="1" applyBorder="1" applyAlignment="1">
      <alignment horizontal="center"/>
    </xf>
    <xf numFmtId="0" fontId="39" fillId="0" borderId="78" xfId="0" applyFont="1" applyFill="1" applyBorder="1" applyAlignment="1">
      <alignment horizontal="center"/>
    </xf>
    <xf numFmtId="0" fontId="22" fillId="34" borderId="16" xfId="0" applyFont="1" applyFill="1" applyBorder="1" applyAlignment="1">
      <alignment horizontal="center" vertical="center" wrapText="1"/>
    </xf>
    <xf numFmtId="0" fontId="2" fillId="34" borderId="79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1" fontId="24" fillId="34" borderId="56" xfId="0" applyNumberFormat="1" applyFont="1" applyFill="1" applyBorder="1" applyAlignment="1">
      <alignment horizontal="center" vertical="center" wrapText="1"/>
    </xf>
    <xf numFmtId="1" fontId="22" fillId="0" borderId="58" xfId="0" applyNumberFormat="1" applyFont="1" applyFill="1" applyBorder="1" applyAlignment="1">
      <alignment horizontal="center" vertical="center" wrapText="1"/>
    </xf>
    <xf numFmtId="0" fontId="22" fillId="35" borderId="3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25" fillId="35" borderId="43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/>
    </xf>
    <xf numFmtId="1" fontId="22" fillId="0" borderId="48" xfId="0" applyNumberFormat="1" applyFont="1" applyFill="1" applyBorder="1" applyAlignment="1">
      <alignment horizontal="center" vertical="center" wrapText="1"/>
    </xf>
    <xf numFmtId="0" fontId="24" fillId="36" borderId="14" xfId="0" applyFont="1" applyFill="1" applyBorder="1" applyAlignment="1">
      <alignment vertical="top" wrapText="1"/>
    </xf>
    <xf numFmtId="0" fontId="2" fillId="5" borderId="26" xfId="0" applyFont="1" applyFill="1" applyBorder="1" applyAlignment="1">
      <alignment horizontal="center" vertical="center" wrapText="1"/>
    </xf>
    <xf numFmtId="0" fontId="33" fillId="0" borderId="0" xfId="53" applyFont="1" applyBorder="1" applyAlignment="1">
      <alignment/>
      <protection/>
    </xf>
    <xf numFmtId="0" fontId="20" fillId="0" borderId="0" xfId="53" applyFont="1" applyBorder="1" applyAlignment="1">
      <alignment horizontal="center"/>
      <protection/>
    </xf>
    <xf numFmtId="0" fontId="22" fillId="0" borderId="0" xfId="53" applyFont="1" applyBorder="1" applyAlignment="1">
      <alignment horizontal="center" vertical="center" textRotation="90"/>
      <protection/>
    </xf>
    <xf numFmtId="0" fontId="22" fillId="0" borderId="0" xfId="53" applyFont="1" applyBorder="1" applyAlignment="1">
      <alignment horizontal="center" vertical="center" wrapText="1"/>
      <protection/>
    </xf>
    <xf numFmtId="0" fontId="22" fillId="0" borderId="0" xfId="53" applyFont="1" applyBorder="1" applyAlignment="1">
      <alignment horizontal="center" vertical="center" textRotation="90" wrapText="1"/>
      <protection/>
    </xf>
    <xf numFmtId="0" fontId="83" fillId="0" borderId="0" xfId="53" applyFont="1" applyBorder="1">
      <alignment/>
      <protection/>
    </xf>
    <xf numFmtId="0" fontId="81" fillId="0" borderId="0" xfId="53" applyFont="1" applyBorder="1">
      <alignment/>
      <protection/>
    </xf>
    <xf numFmtId="0" fontId="81" fillId="0" borderId="0" xfId="53" applyNumberFormat="1" applyFont="1" applyBorder="1" applyAlignment="1">
      <alignment horizontal="center"/>
      <protection/>
    </xf>
    <xf numFmtId="1" fontId="81" fillId="0" borderId="0" xfId="53" applyNumberFormat="1" applyFont="1" applyBorder="1">
      <alignment/>
      <protection/>
    </xf>
    <xf numFmtId="0" fontId="81" fillId="0" borderId="0" xfId="53" applyFont="1" applyBorder="1" applyAlignment="1">
      <alignment horizontal="center"/>
      <protection/>
    </xf>
    <xf numFmtId="1" fontId="81" fillId="0" borderId="0" xfId="53" applyNumberFormat="1" applyFont="1" applyBorder="1" applyAlignment="1">
      <alignment horizontal="center"/>
      <protection/>
    </xf>
    <xf numFmtId="0" fontId="20" fillId="0" borderId="0" xfId="53" applyFont="1" applyBorder="1" applyAlignment="1">
      <alignment horizontal="center" vertical="top"/>
      <protection/>
    </xf>
    <xf numFmtId="0" fontId="20" fillId="0" borderId="0" xfId="53" applyFont="1" applyBorder="1" applyAlignment="1">
      <alignment horizontal="center" vertical="center"/>
      <protection/>
    </xf>
    <xf numFmtId="0" fontId="84" fillId="34" borderId="17" xfId="0" applyFont="1" applyFill="1" applyBorder="1" applyAlignment="1">
      <alignment horizontal="center" vertical="center" wrapText="1"/>
    </xf>
    <xf numFmtId="0" fontId="84" fillId="34" borderId="12" xfId="0" applyFont="1" applyFill="1" applyBorder="1" applyAlignment="1">
      <alignment horizontal="center" vertical="center" wrapText="1"/>
    </xf>
    <xf numFmtId="0" fontId="84" fillId="0" borderId="16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 wrapText="1"/>
    </xf>
    <xf numFmtId="0" fontId="84" fillId="0" borderId="43" xfId="0" applyFont="1" applyFill="1" applyBorder="1" applyAlignment="1">
      <alignment horizontal="center" vertical="center" wrapText="1"/>
    </xf>
    <xf numFmtId="0" fontId="84" fillId="0" borderId="23" xfId="0" applyFont="1" applyFill="1" applyBorder="1" applyAlignment="1">
      <alignment horizontal="center" vertical="center" wrapText="1"/>
    </xf>
    <xf numFmtId="0" fontId="16" fillId="5" borderId="58" xfId="0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1" fontId="22" fillId="34" borderId="24" xfId="0" applyNumberFormat="1" applyFont="1" applyFill="1" applyBorder="1" applyAlignment="1">
      <alignment horizontal="center" vertical="center" wrapText="1"/>
    </xf>
    <xf numFmtId="1" fontId="22" fillId="34" borderId="38" xfId="0" applyNumberFormat="1" applyFont="1" applyFill="1" applyBorder="1" applyAlignment="1">
      <alignment horizontal="center" vertical="center" wrapText="1"/>
    </xf>
    <xf numFmtId="0" fontId="16" fillId="5" borderId="58" xfId="0" applyFont="1" applyFill="1" applyBorder="1" applyAlignment="1">
      <alignment horizontal="center" vertical="center" wrapText="1"/>
    </xf>
    <xf numFmtId="0" fontId="16" fillId="5" borderId="48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6" fillId="5" borderId="38" xfId="0" applyFont="1" applyFill="1" applyBorder="1" applyAlignment="1">
      <alignment horizontal="center" vertical="center" wrapText="1"/>
    </xf>
    <xf numFmtId="1" fontId="22" fillId="34" borderId="58" xfId="0" applyNumberFormat="1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top" wrapText="1"/>
    </xf>
    <xf numFmtId="0" fontId="22" fillId="34" borderId="19" xfId="0" applyFont="1" applyFill="1" applyBorder="1" applyAlignment="1">
      <alignment vertical="top" wrapText="1"/>
    </xf>
    <xf numFmtId="0" fontId="18" fillId="34" borderId="35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vertical="top" wrapText="1"/>
    </xf>
    <xf numFmtId="0" fontId="22" fillId="38" borderId="16" xfId="0" applyFont="1" applyFill="1" applyBorder="1" applyAlignment="1">
      <alignment horizontal="center" vertical="center" wrapText="1"/>
    </xf>
    <xf numFmtId="0" fontId="22" fillId="38" borderId="11" xfId="0" applyFont="1" applyFill="1" applyBorder="1" applyAlignment="1">
      <alignment horizontal="center" vertical="center" wrapText="1"/>
    </xf>
    <xf numFmtId="49" fontId="31" fillId="38" borderId="66" xfId="0" applyNumberFormat="1" applyFont="1" applyFill="1" applyBorder="1" applyAlignment="1">
      <alignment horizontal="center" vertical="center" wrapText="1"/>
    </xf>
    <xf numFmtId="0" fontId="22" fillId="38" borderId="22" xfId="0" applyFont="1" applyFill="1" applyBorder="1" applyAlignment="1">
      <alignment horizontal="center" vertical="center" wrapText="1"/>
    </xf>
    <xf numFmtId="0" fontId="22" fillId="38" borderId="21" xfId="0" applyFont="1" applyFill="1" applyBorder="1" applyAlignment="1">
      <alignment horizontal="center" vertical="center" wrapText="1"/>
    </xf>
    <xf numFmtId="0" fontId="22" fillId="38" borderId="13" xfId="0" applyFont="1" applyFill="1" applyBorder="1" applyAlignment="1">
      <alignment horizontal="center" vertical="center" wrapText="1"/>
    </xf>
    <xf numFmtId="0" fontId="22" fillId="38" borderId="16" xfId="0" applyFont="1" applyFill="1" applyBorder="1" applyAlignment="1">
      <alignment horizontal="center" vertical="center"/>
    </xf>
    <xf numFmtId="0" fontId="24" fillId="38" borderId="21" xfId="0" applyFont="1" applyFill="1" applyBorder="1" applyAlignment="1">
      <alignment horizontal="center" vertical="center"/>
    </xf>
    <xf numFmtId="49" fontId="31" fillId="0" borderId="67" xfId="0" applyNumberFormat="1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 wrapText="1"/>
    </xf>
    <xf numFmtId="49" fontId="32" fillId="34" borderId="11" xfId="0" applyNumberFormat="1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/>
    </xf>
    <xf numFmtId="0" fontId="16" fillId="34" borderId="22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16" fillId="34" borderId="12" xfId="0" applyFont="1" applyFill="1" applyBorder="1" applyAlignment="1">
      <alignment horizontal="center" vertical="center" wrapText="1"/>
    </xf>
    <xf numFmtId="0" fontId="16" fillId="5" borderId="51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/>
    </xf>
    <xf numFmtId="0" fontId="3" fillId="5" borderId="52" xfId="0" applyFont="1" applyFill="1" applyBorder="1" applyAlignment="1">
      <alignment/>
    </xf>
    <xf numFmtId="0" fontId="18" fillId="0" borderId="43" xfId="0" applyFont="1" applyFill="1" applyBorder="1" applyAlignment="1">
      <alignment horizontal="center" vertical="center"/>
    </xf>
    <xf numFmtId="49" fontId="37" fillId="5" borderId="24" xfId="0" applyNumberFormat="1" applyFont="1" applyFill="1" applyBorder="1" applyAlignment="1">
      <alignment horizontal="center" vertical="center" wrapText="1"/>
    </xf>
    <xf numFmtId="0" fontId="18" fillId="34" borderId="37" xfId="0" applyFont="1" applyFill="1" applyBorder="1" applyAlignment="1">
      <alignment horizontal="center" vertical="center" wrapText="1"/>
    </xf>
    <xf numFmtId="49" fontId="32" fillId="35" borderId="77" xfId="0" applyNumberFormat="1" applyFont="1" applyFill="1" applyBorder="1" applyAlignment="1">
      <alignment horizontal="center" vertical="center" wrapText="1"/>
    </xf>
    <xf numFmtId="0" fontId="32" fillId="34" borderId="77" xfId="0" applyFont="1" applyFill="1" applyBorder="1" applyAlignment="1">
      <alignment horizontal="center" vertical="center" wrapText="1"/>
    </xf>
    <xf numFmtId="0" fontId="15" fillId="0" borderId="77" xfId="0" applyFont="1" applyFill="1" applyBorder="1" applyAlignment="1">
      <alignment horizontal="center" vertical="center" wrapText="1"/>
    </xf>
    <xf numFmtId="0" fontId="15" fillId="35" borderId="77" xfId="0" applyFont="1" applyFill="1" applyBorder="1" applyAlignment="1">
      <alignment horizontal="center" vertical="center" wrapText="1"/>
    </xf>
    <xf numFmtId="0" fontId="15" fillId="34" borderId="77" xfId="0" applyFont="1" applyFill="1" applyBorder="1" applyAlignment="1">
      <alignment horizontal="center" vertical="center" wrapText="1"/>
    </xf>
    <xf numFmtId="0" fontId="15" fillId="34" borderId="78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34" borderId="30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33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6" fillId="0" borderId="80" xfId="0" applyFont="1" applyFill="1" applyBorder="1" applyAlignment="1">
      <alignment horizontal="center" vertical="center" wrapText="1"/>
    </xf>
    <xf numFmtId="0" fontId="37" fillId="0" borderId="65" xfId="0" applyFont="1" applyFill="1" applyBorder="1" applyAlignment="1">
      <alignment horizontal="center" vertical="center" wrapText="1"/>
    </xf>
    <xf numFmtId="0" fontId="37" fillId="0" borderId="66" xfId="0" applyFont="1" applyFill="1" applyBorder="1" applyAlignment="1">
      <alignment horizontal="center" vertical="center" wrapText="1"/>
    </xf>
    <xf numFmtId="0" fontId="37" fillId="0" borderId="67" xfId="0" applyFont="1" applyFill="1" applyBorder="1" applyAlignment="1">
      <alignment horizontal="center" vertical="center" wrapText="1"/>
    </xf>
    <xf numFmtId="0" fontId="18" fillId="5" borderId="58" xfId="0" applyFont="1" applyFill="1" applyBorder="1" applyAlignment="1">
      <alignment horizontal="center" vertical="center" wrapText="1"/>
    </xf>
    <xf numFmtId="0" fontId="18" fillId="34" borderId="34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center" vertical="center" wrapText="1"/>
    </xf>
    <xf numFmtId="49" fontId="24" fillId="37" borderId="58" xfId="0" applyNumberFormat="1" applyFont="1" applyFill="1" applyBorder="1" applyAlignment="1">
      <alignment horizontal="center" vertical="center" wrapText="1"/>
    </xf>
    <xf numFmtId="49" fontId="24" fillId="13" borderId="34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49" fontId="31" fillId="0" borderId="31" xfId="0" applyNumberFormat="1" applyFont="1" applyBorder="1" applyAlignment="1">
      <alignment horizontal="center" vertical="center" wrapText="1"/>
    </xf>
    <xf numFmtId="49" fontId="13" fillId="13" borderId="58" xfId="0" applyNumberFormat="1" applyFont="1" applyFill="1" applyBorder="1" applyAlignment="1">
      <alignment horizontal="center" vertical="center" wrapText="1"/>
    </xf>
    <xf numFmtId="49" fontId="24" fillId="12" borderId="58" xfId="0" applyNumberFormat="1" applyFont="1" applyFill="1" applyBorder="1" applyAlignment="1">
      <alignment horizontal="center" vertical="center" wrapText="1"/>
    </xf>
    <xf numFmtId="49" fontId="32" fillId="35" borderId="81" xfId="0" applyNumberFormat="1" applyFont="1" applyFill="1" applyBorder="1" applyAlignment="1">
      <alignment horizontal="center" vertical="center" wrapText="1"/>
    </xf>
    <xf numFmtId="49" fontId="32" fillId="5" borderId="26" xfId="0" applyNumberFormat="1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32" fillId="5" borderId="26" xfId="0" applyFont="1" applyFill="1" applyBorder="1" applyAlignment="1">
      <alignment horizontal="center" vertical="center" wrapText="1"/>
    </xf>
    <xf numFmtId="0" fontId="31" fillId="37" borderId="26" xfId="0" applyFont="1" applyFill="1" applyBorder="1" applyAlignment="1">
      <alignment horizontal="left" vertical="center" wrapText="1"/>
    </xf>
    <xf numFmtId="0" fontId="31" fillId="13" borderId="17" xfId="0" applyFont="1" applyFill="1" applyBorder="1" applyAlignment="1">
      <alignment vertical="top" wrapText="1"/>
    </xf>
    <xf numFmtId="0" fontId="24" fillId="35" borderId="16" xfId="0" applyFont="1" applyFill="1" applyBorder="1" applyAlignment="1">
      <alignment horizontal="center" vertical="center" wrapText="1"/>
    </xf>
    <xf numFmtId="49" fontId="31" fillId="13" borderId="26" xfId="0" applyNumberFormat="1" applyFont="1" applyFill="1" applyBorder="1" applyAlignment="1">
      <alignment horizontal="center" vertical="center" wrapText="1"/>
    </xf>
    <xf numFmtId="0" fontId="22" fillId="12" borderId="26" xfId="0" applyFont="1" applyFill="1" applyBorder="1" applyAlignment="1">
      <alignment horizontal="center" vertical="center" wrapText="1"/>
    </xf>
    <xf numFmtId="49" fontId="30" fillId="12" borderId="26" xfId="0" applyNumberFormat="1" applyFont="1" applyFill="1" applyBorder="1" applyAlignment="1">
      <alignment horizontal="center" vertical="center" wrapText="1"/>
    </xf>
    <xf numFmtId="0" fontId="22" fillId="36" borderId="26" xfId="0" applyFont="1" applyFill="1" applyBorder="1" applyAlignment="1">
      <alignment horizontal="center" vertical="center" wrapText="1"/>
    </xf>
    <xf numFmtId="0" fontId="22" fillId="35" borderId="70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vertical="top" wrapText="1"/>
    </xf>
    <xf numFmtId="0" fontId="16" fillId="0" borderId="59" xfId="0" applyFont="1" applyFill="1" applyBorder="1" applyAlignment="1">
      <alignment horizontal="left" vertical="center" wrapText="1"/>
    </xf>
    <xf numFmtId="0" fontId="16" fillId="5" borderId="14" xfId="0" applyFont="1" applyFill="1" applyBorder="1" applyAlignment="1">
      <alignment horizontal="left" vertical="center" wrapText="1"/>
    </xf>
    <xf numFmtId="0" fontId="22" fillId="33" borderId="69" xfId="0" applyFont="1" applyFill="1" applyBorder="1" applyAlignment="1">
      <alignment/>
    </xf>
    <xf numFmtId="0" fontId="22" fillId="33" borderId="19" xfId="0" applyFont="1" applyFill="1" applyBorder="1" applyAlignment="1">
      <alignment/>
    </xf>
    <xf numFmtId="0" fontId="18" fillId="0" borderId="19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6" fillId="5" borderId="14" xfId="0" applyFont="1" applyFill="1" applyBorder="1" applyAlignment="1">
      <alignment horizontal="left" vertical="center" wrapText="1"/>
    </xf>
    <xf numFmtId="0" fontId="24" fillId="37" borderId="14" xfId="0" applyFont="1" applyFill="1" applyBorder="1" applyAlignment="1">
      <alignment horizontal="left" vertical="center" wrapText="1"/>
    </xf>
    <xf numFmtId="0" fontId="24" fillId="13" borderId="37" xfId="0" applyFont="1" applyFill="1" applyBorder="1" applyAlignment="1">
      <alignment vertical="top" wrapText="1"/>
    </xf>
    <xf numFmtId="0" fontId="24" fillId="0" borderId="19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4" fillId="13" borderId="14" xfId="0" applyFont="1" applyFill="1" applyBorder="1" applyAlignment="1">
      <alignment vertical="top" wrapText="1"/>
    </xf>
    <xf numFmtId="0" fontId="25" fillId="12" borderId="14" xfId="0" applyFont="1" applyFill="1" applyBorder="1" applyAlignment="1">
      <alignment vertical="top" wrapText="1"/>
    </xf>
    <xf numFmtId="0" fontId="27" fillId="12" borderId="14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vertical="top" wrapText="1"/>
    </xf>
    <xf numFmtId="0" fontId="24" fillId="0" borderId="19" xfId="0" applyFont="1" applyFill="1" applyBorder="1" applyAlignment="1">
      <alignment vertical="top" wrapText="1"/>
    </xf>
    <xf numFmtId="0" fontId="24" fillId="0" borderId="19" xfId="0" applyFont="1" applyFill="1" applyBorder="1" applyAlignment="1">
      <alignment wrapText="1"/>
    </xf>
    <xf numFmtId="0" fontId="24" fillId="0" borderId="19" xfId="0" applyFont="1" applyFill="1" applyBorder="1" applyAlignment="1">
      <alignment vertical="center" wrapText="1"/>
    </xf>
    <xf numFmtId="0" fontId="22" fillId="0" borderId="37" xfId="0" applyFont="1" applyFill="1" applyBorder="1" applyAlignment="1">
      <alignment horizontal="left" vertical="center" wrapText="1"/>
    </xf>
    <xf numFmtId="0" fontId="22" fillId="0" borderId="37" xfId="0" applyFont="1" applyFill="1" applyBorder="1" applyAlignment="1">
      <alignment vertical="top" wrapText="1"/>
    </xf>
    <xf numFmtId="0" fontId="22" fillId="0" borderId="20" xfId="0" applyFont="1" applyFill="1" applyBorder="1" applyAlignment="1">
      <alignment vertical="top" wrapText="1"/>
    </xf>
    <xf numFmtId="0" fontId="24" fillId="36" borderId="14" xfId="0" applyFont="1" applyFill="1" applyBorder="1" applyAlignment="1">
      <alignment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21" xfId="0" applyFont="1" applyFill="1" applyBorder="1" applyAlignment="1">
      <alignment horizontal="center" vertical="center" wrapText="1"/>
    </xf>
    <xf numFmtId="0" fontId="81" fillId="34" borderId="74" xfId="0" applyFont="1" applyFill="1" applyBorder="1" applyAlignment="1">
      <alignment horizontal="center" vertical="center" wrapText="1"/>
    </xf>
    <xf numFmtId="0" fontId="81" fillId="34" borderId="77" xfId="0" applyFont="1" applyFill="1" applyBorder="1" applyAlignment="1">
      <alignment horizontal="center" vertical="center" wrapText="1"/>
    </xf>
    <xf numFmtId="0" fontId="81" fillId="34" borderId="78" xfId="0" applyFont="1" applyFill="1" applyBorder="1" applyAlignment="1">
      <alignment horizontal="center" vertical="center" wrapText="1"/>
    </xf>
    <xf numFmtId="0" fontId="18" fillId="34" borderId="29" xfId="0" applyFont="1" applyFill="1" applyBorder="1" applyAlignment="1">
      <alignment horizontal="center" vertical="center" wrapText="1"/>
    </xf>
    <xf numFmtId="0" fontId="28" fillId="34" borderId="29" xfId="0" applyFont="1" applyFill="1" applyBorder="1" applyAlignment="1">
      <alignment horizontal="center" vertical="center" wrapText="1"/>
    </xf>
    <xf numFmtId="0" fontId="15" fillId="34" borderId="29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29" xfId="0" applyFont="1" applyFill="1" applyBorder="1" applyAlignment="1">
      <alignment horizontal="center" vertical="center" wrapText="1"/>
    </xf>
    <xf numFmtId="0" fontId="18" fillId="34" borderId="60" xfId="0" applyFont="1" applyFill="1" applyBorder="1" applyAlignment="1">
      <alignment horizontal="center" vertical="center"/>
    </xf>
    <xf numFmtId="0" fontId="18" fillId="34" borderId="29" xfId="0" applyFont="1" applyFill="1" applyBorder="1" applyAlignment="1">
      <alignment horizontal="center" vertical="center"/>
    </xf>
    <xf numFmtId="0" fontId="17" fillId="34" borderId="29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/>
    </xf>
    <xf numFmtId="0" fontId="85" fillId="38" borderId="19" xfId="0" applyFont="1" applyFill="1" applyBorder="1" applyAlignment="1">
      <alignment vertical="top" wrapText="1"/>
    </xf>
    <xf numFmtId="0" fontId="81" fillId="34" borderId="13" xfId="0" applyFont="1" applyFill="1" applyBorder="1" applyAlignment="1">
      <alignment horizontal="center" vertical="center" wrapText="1"/>
    </xf>
    <xf numFmtId="0" fontId="86" fillId="0" borderId="16" xfId="0" applyFont="1" applyFill="1" applyBorder="1" applyAlignment="1">
      <alignment horizontal="center" vertical="center"/>
    </xf>
    <xf numFmtId="0" fontId="81" fillId="33" borderId="11" xfId="0" applyFont="1" applyFill="1" applyBorder="1" applyAlignment="1">
      <alignment horizontal="center" vertical="center" wrapText="1"/>
    </xf>
    <xf numFmtId="0" fontId="18" fillId="0" borderId="80" xfId="0" applyFont="1" applyFill="1" applyBorder="1" applyAlignment="1">
      <alignment horizontal="center" vertical="center" wrapText="1"/>
    </xf>
    <xf numFmtId="0" fontId="15" fillId="34" borderId="73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left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73" xfId="0" applyFont="1" applyFill="1" applyBorder="1" applyAlignment="1">
      <alignment horizontal="center" vertical="center" wrapText="1"/>
    </xf>
    <xf numFmtId="0" fontId="16" fillId="34" borderId="42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/>
    </xf>
    <xf numFmtId="0" fontId="3" fillId="34" borderId="63" xfId="0" applyFont="1" applyFill="1" applyBorder="1" applyAlignment="1">
      <alignment/>
    </xf>
    <xf numFmtId="0" fontId="18" fillId="34" borderId="22" xfId="0" applyFont="1" applyFill="1" applyBorder="1" applyAlignment="1">
      <alignment horizontal="center" vertical="center"/>
    </xf>
    <xf numFmtId="0" fontId="18" fillId="34" borderId="65" xfId="0" applyFont="1" applyFill="1" applyBorder="1" applyAlignment="1">
      <alignment horizontal="left" vertical="center" wrapText="1"/>
    </xf>
    <xf numFmtId="0" fontId="18" fillId="34" borderId="66" xfId="0" applyFont="1" applyFill="1" applyBorder="1" applyAlignment="1">
      <alignment horizontal="left" vertical="center" wrapText="1"/>
    </xf>
    <xf numFmtId="0" fontId="18" fillId="0" borderId="80" xfId="0" applyFont="1" applyFill="1" applyBorder="1" applyAlignment="1">
      <alignment horizontal="left" vertical="center" wrapText="1"/>
    </xf>
    <xf numFmtId="0" fontId="32" fillId="34" borderId="42" xfId="0" applyFont="1" applyFill="1" applyBorder="1" applyAlignment="1">
      <alignment horizontal="center" vertical="center" wrapText="1"/>
    </xf>
    <xf numFmtId="49" fontId="32" fillId="34" borderId="27" xfId="0" applyNumberFormat="1" applyFont="1" applyFill="1" applyBorder="1" applyAlignment="1">
      <alignment horizontal="center" vertical="center" wrapText="1"/>
    </xf>
    <xf numFmtId="0" fontId="32" fillId="34" borderId="27" xfId="0" applyFont="1" applyFill="1" applyBorder="1" applyAlignment="1">
      <alignment horizontal="center" vertical="center" wrapText="1"/>
    </xf>
    <xf numFmtId="0" fontId="15" fillId="34" borderId="27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60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8" fillId="34" borderId="70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1" fontId="24" fillId="37" borderId="52" xfId="0" applyNumberFormat="1" applyFont="1" applyFill="1" applyBorder="1" applyAlignment="1">
      <alignment horizontal="center" vertical="center" wrapText="1"/>
    </xf>
    <xf numFmtId="1" fontId="24" fillId="37" borderId="60" xfId="0" applyNumberFormat="1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34" borderId="46" xfId="0" applyFont="1" applyFill="1" applyBorder="1" applyAlignment="1">
      <alignment horizontal="center" vertical="center" wrapText="1"/>
    </xf>
    <xf numFmtId="1" fontId="24" fillId="37" borderId="71" xfId="0" applyNumberFormat="1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8" fillId="34" borderId="49" xfId="0" applyFont="1" applyFill="1" applyBorder="1" applyAlignment="1">
      <alignment horizontal="center" vertical="center" wrapText="1"/>
    </xf>
    <xf numFmtId="0" fontId="18" fillId="34" borderId="36" xfId="0" applyFont="1" applyFill="1" applyBorder="1" applyAlignment="1">
      <alignment horizontal="center" vertical="center" wrapText="1"/>
    </xf>
    <xf numFmtId="0" fontId="18" fillId="34" borderId="47" xfId="0" applyFont="1" applyFill="1" applyBorder="1" applyAlignment="1">
      <alignment horizontal="center" vertical="center" wrapText="1"/>
    </xf>
    <xf numFmtId="0" fontId="81" fillId="39" borderId="11" xfId="0" applyFont="1" applyFill="1" applyBorder="1" applyAlignment="1">
      <alignment horizontal="center" vertical="center" wrapText="1"/>
    </xf>
    <xf numFmtId="0" fontId="33" fillId="0" borderId="0" xfId="53" applyFont="1" applyBorder="1" applyAlignment="1">
      <alignment horizontal="left"/>
      <protection/>
    </xf>
    <xf numFmtId="0" fontId="33" fillId="0" borderId="0" xfId="53" applyFont="1" applyAlignment="1">
      <alignment horizontal="left"/>
      <protection/>
    </xf>
    <xf numFmtId="0" fontId="19" fillId="0" borderId="0" xfId="53" applyFont="1" applyAlignment="1">
      <alignment horizontal="right"/>
      <protection/>
    </xf>
    <xf numFmtId="0" fontId="33" fillId="0" borderId="0" xfId="53" applyFont="1" applyAlignment="1">
      <alignment horizontal="right"/>
      <protection/>
    </xf>
    <xf numFmtId="0" fontId="19" fillId="0" borderId="0" xfId="53" applyFont="1" applyAlignment="1">
      <alignment horizontal="center"/>
      <protection/>
    </xf>
    <xf numFmtId="0" fontId="33" fillId="0" borderId="0" xfId="53" applyFont="1" applyAlignment="1">
      <alignment horizontal="center"/>
      <protection/>
    </xf>
    <xf numFmtId="0" fontId="33" fillId="0" borderId="0" xfId="53" applyFont="1" applyBorder="1" applyAlignment="1">
      <alignment horizontal="center"/>
      <protection/>
    </xf>
    <xf numFmtId="0" fontId="87" fillId="0" borderId="0" xfId="53" applyFont="1" applyAlignment="1">
      <alignment horizontal="left" vertical="top" wrapText="1"/>
      <protection/>
    </xf>
    <xf numFmtId="0" fontId="88" fillId="0" borderId="0" xfId="53" applyFont="1" applyAlignment="1">
      <alignment horizontal="left"/>
      <protection/>
    </xf>
    <xf numFmtId="0" fontId="20" fillId="0" borderId="0" xfId="53" applyFont="1" applyAlignment="1">
      <alignment horizontal="center" wrapText="1"/>
      <protection/>
    </xf>
    <xf numFmtId="0" fontId="20" fillId="0" borderId="0" xfId="53" applyFont="1" applyAlignment="1">
      <alignment horizontal="center"/>
      <protection/>
    </xf>
    <xf numFmtId="0" fontId="33" fillId="0" borderId="10" xfId="53" applyFont="1" applyBorder="1" applyAlignment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22" fillId="0" borderId="0" xfId="53" applyFont="1" applyBorder="1" applyAlignment="1">
      <alignment horizontal="center" vertical="center" textRotation="90"/>
      <protection/>
    </xf>
    <xf numFmtId="0" fontId="22" fillId="0" borderId="0" xfId="53" applyFont="1" applyBorder="1" applyAlignment="1">
      <alignment horizontal="center"/>
      <protection/>
    </xf>
    <xf numFmtId="0" fontId="22" fillId="0" borderId="0" xfId="53" applyFont="1" applyBorder="1" applyAlignment="1">
      <alignment horizontal="center" vertical="center" wrapText="1"/>
      <protection/>
    </xf>
    <xf numFmtId="0" fontId="22" fillId="0" borderId="0" xfId="53" applyFont="1" applyBorder="1" applyAlignment="1">
      <alignment horizontal="center" vertical="center"/>
      <protection/>
    </xf>
    <xf numFmtId="0" fontId="81" fillId="0" borderId="0" xfId="53" applyFont="1" applyBorder="1" applyAlignment="1">
      <alignment horizontal="right"/>
      <protection/>
    </xf>
    <xf numFmtId="0" fontId="20" fillId="0" borderId="0" xfId="53" applyFont="1" applyBorder="1" applyAlignment="1">
      <alignment horizontal="center"/>
      <protection/>
    </xf>
    <xf numFmtId="0" fontId="20" fillId="0" borderId="0" xfId="53" applyFont="1" applyBorder="1" applyAlignment="1">
      <alignment horizontal="center" vertical="top" wrapText="1"/>
      <protection/>
    </xf>
    <xf numFmtId="0" fontId="20" fillId="0" borderId="0" xfId="53" applyFont="1" applyBorder="1" applyAlignment="1">
      <alignment horizontal="center" vertical="top"/>
      <protection/>
    </xf>
    <xf numFmtId="0" fontId="22" fillId="0" borderId="0" xfId="53" applyFont="1" applyBorder="1" applyAlignment="1">
      <alignment horizontal="center" vertical="top" wrapText="1"/>
      <protection/>
    </xf>
    <xf numFmtId="0" fontId="22" fillId="0" borderId="0" xfId="53" applyFont="1" applyBorder="1" applyAlignment="1">
      <alignment horizontal="center" vertical="top"/>
      <protection/>
    </xf>
    <xf numFmtId="0" fontId="12" fillId="0" borderId="0" xfId="53" applyFont="1" applyBorder="1" applyAlignment="1">
      <alignment horizontal="center" vertical="top" wrapText="1"/>
      <protection/>
    </xf>
    <xf numFmtId="0" fontId="12" fillId="0" borderId="0" xfId="53" applyFont="1" applyBorder="1" applyAlignment="1">
      <alignment horizontal="center" vertical="top"/>
      <protection/>
    </xf>
    <xf numFmtId="0" fontId="20" fillId="0" borderId="0" xfId="53" applyFont="1" applyBorder="1" applyAlignment="1">
      <alignment horizontal="center" vertical="center"/>
      <protection/>
    </xf>
    <xf numFmtId="0" fontId="33" fillId="0" borderId="0" xfId="53" applyFont="1" applyBorder="1" applyAlignment="1">
      <alignment horizontal="center" vertical="center"/>
      <protection/>
    </xf>
    <xf numFmtId="0" fontId="4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textRotation="90" wrapText="1"/>
    </xf>
    <xf numFmtId="0" fontId="0" fillId="0" borderId="39" xfId="0" applyBorder="1" applyAlignment="1">
      <alignment/>
    </xf>
    <xf numFmtId="0" fontId="0" fillId="0" borderId="52" xfId="0" applyBorder="1" applyAlignment="1">
      <alignment/>
    </xf>
    <xf numFmtId="0" fontId="4" fillId="0" borderId="4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textRotation="90" wrapText="1"/>
    </xf>
    <xf numFmtId="0" fontId="12" fillId="0" borderId="41" xfId="0" applyFont="1" applyBorder="1" applyAlignment="1">
      <alignment horizontal="center" vertical="center" textRotation="90" wrapText="1"/>
    </xf>
    <xf numFmtId="0" fontId="0" fillId="0" borderId="41" xfId="0" applyBorder="1" applyAlignment="1">
      <alignment/>
    </xf>
    <xf numFmtId="0" fontId="0" fillId="0" borderId="7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29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wrapText="1"/>
    </xf>
    <xf numFmtId="0" fontId="22" fillId="0" borderId="8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textRotation="90" wrapText="1"/>
    </xf>
    <xf numFmtId="0" fontId="36" fillId="0" borderId="22" xfId="0" applyFont="1" applyBorder="1" applyAlignment="1">
      <alignment horizontal="center"/>
    </xf>
    <xf numFmtId="0" fontId="36" fillId="0" borderId="49" xfId="0" applyFont="1" applyBorder="1" applyAlignment="1">
      <alignment horizontal="center"/>
    </xf>
    <xf numFmtId="0" fontId="22" fillId="0" borderId="83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textRotation="90" wrapText="1"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textRotation="90" wrapText="1"/>
    </xf>
    <xf numFmtId="0" fontId="3" fillId="0" borderId="73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/>
    </xf>
    <xf numFmtId="0" fontId="12" fillId="0" borderId="74" xfId="0" applyFont="1" applyBorder="1" applyAlignment="1">
      <alignment horizontal="center" vertical="center" textRotation="90" wrapText="1"/>
    </xf>
    <xf numFmtId="0" fontId="12" fillId="0" borderId="36" xfId="0" applyFont="1" applyBorder="1" applyAlignment="1">
      <alignment horizontal="center" vertical="center" textRotation="90" wrapText="1"/>
    </xf>
    <xf numFmtId="0" fontId="12" fillId="0" borderId="60" xfId="0" applyFont="1" applyBorder="1" applyAlignment="1">
      <alignment horizontal="center" vertical="center" textRotation="90" wrapText="1"/>
    </xf>
    <xf numFmtId="0" fontId="12" fillId="0" borderId="75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>
      <alignment horizontal="right" vertical="center"/>
    </xf>
    <xf numFmtId="0" fontId="12" fillId="0" borderId="87" xfId="0" applyFont="1" applyFill="1" applyBorder="1" applyAlignment="1">
      <alignment horizontal="left" vertical="center" wrapText="1"/>
    </xf>
    <xf numFmtId="0" fontId="12" fillId="0" borderId="88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38" fillId="0" borderId="76" xfId="0" applyFont="1" applyBorder="1" applyAlignment="1">
      <alignment horizontal="center" vertical="center" wrapText="1"/>
    </xf>
    <xf numFmtId="2" fontId="12" fillId="0" borderId="62" xfId="0" applyNumberFormat="1" applyFont="1" applyBorder="1" applyAlignment="1">
      <alignment horizontal="left" vertical="center" wrapText="1"/>
    </xf>
    <xf numFmtId="2" fontId="12" fillId="0" borderId="76" xfId="0" applyNumberFormat="1" applyFont="1" applyBorder="1" applyAlignment="1">
      <alignment horizontal="left" vertical="center" wrapText="1"/>
    </xf>
    <xf numFmtId="2" fontId="12" fillId="0" borderId="80" xfId="0" applyNumberFormat="1" applyFont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left" vertical="center" wrapText="1"/>
    </xf>
    <xf numFmtId="2" fontId="12" fillId="0" borderId="51" xfId="0" applyNumberFormat="1" applyFont="1" applyBorder="1" applyAlignment="1">
      <alignment horizontal="left" vertical="center" wrapText="1"/>
    </xf>
    <xf numFmtId="2" fontId="12" fillId="0" borderId="71" xfId="0" applyNumberFormat="1" applyFont="1" applyBorder="1" applyAlignment="1">
      <alignment horizontal="left" vertical="center" wrapText="1"/>
    </xf>
    <xf numFmtId="0" fontId="12" fillId="0" borderId="68" xfId="0" applyFont="1" applyFill="1" applyBorder="1" applyAlignment="1">
      <alignment horizontal="left" vertical="top" wrapText="1"/>
    </xf>
    <xf numFmtId="0" fontId="12" fillId="0" borderId="83" xfId="0" applyFont="1" applyFill="1" applyBorder="1" applyAlignment="1">
      <alignment horizontal="left" vertical="top" wrapText="1"/>
    </xf>
    <xf numFmtId="0" fontId="12" fillId="0" borderId="79" xfId="0" applyFont="1" applyFill="1" applyBorder="1" applyAlignment="1">
      <alignment horizontal="left" vertical="top" wrapText="1"/>
    </xf>
    <xf numFmtId="0" fontId="12" fillId="0" borderId="66" xfId="0" applyFont="1" applyFill="1" applyBorder="1" applyAlignment="1">
      <alignment horizontal="left" vertical="center" wrapText="1"/>
    </xf>
    <xf numFmtId="0" fontId="12" fillId="0" borderId="8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49" fontId="24" fillId="0" borderId="58" xfId="0" applyNumberFormat="1" applyFont="1" applyBorder="1" applyAlignment="1">
      <alignment horizontal="center" vertical="center" wrapText="1"/>
    </xf>
    <xf numFmtId="0" fontId="0" fillId="0" borderId="64" xfId="0" applyBorder="1" applyAlignment="1">
      <alignment wrapText="1"/>
    </xf>
    <xf numFmtId="0" fontId="0" fillId="0" borderId="26" xfId="0" applyBorder="1" applyAlignment="1">
      <alignment wrapText="1"/>
    </xf>
    <xf numFmtId="0" fontId="12" fillId="0" borderId="66" xfId="0" applyFont="1" applyFill="1" applyBorder="1" applyAlignment="1">
      <alignment horizontal="left" vertical="top" wrapText="1"/>
    </xf>
    <xf numFmtId="0" fontId="12" fillId="0" borderId="82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24" fillId="0" borderId="24" xfId="0" applyFont="1" applyFill="1" applyBorder="1" applyAlignment="1">
      <alignment vertical="top" wrapText="1"/>
    </xf>
    <xf numFmtId="0" fontId="0" fillId="0" borderId="24" xfId="0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vertical="top" wrapText="1" shrinkToFit="1"/>
    </xf>
    <xf numFmtId="0" fontId="0" fillId="0" borderId="0" xfId="0" applyAlignment="1">
      <alignment horizontal="justify" vertical="top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8" fillId="39" borderId="16" xfId="0" applyFont="1" applyFill="1" applyBorder="1" applyAlignment="1">
      <alignment horizontal="center" vertical="center" wrapText="1"/>
    </xf>
    <xf numFmtId="0" fontId="18" fillId="39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чебный план 170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23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X33" sqref="AX33"/>
    </sheetView>
  </sheetViews>
  <sheetFormatPr defaultColWidth="9.00390625" defaultRowHeight="12.75"/>
  <cols>
    <col min="1" max="1" width="2.75390625" style="4" customWidth="1"/>
    <col min="2" max="15" width="2.75390625" style="3" customWidth="1"/>
    <col min="16" max="21" width="2.75390625" style="4" customWidth="1"/>
    <col min="22" max="32" width="2.75390625" style="2" customWidth="1"/>
    <col min="33" max="55" width="2.75390625" style="3" customWidth="1"/>
    <col min="56" max="56" width="4.625" style="3" customWidth="1"/>
    <col min="57" max="61" width="2.75390625" style="3" customWidth="1"/>
    <col min="62" max="62" width="4.625" style="3" customWidth="1"/>
    <col min="63" max="63" width="4.75390625" style="3" customWidth="1"/>
    <col min="64" max="16384" width="9.125" style="3" customWidth="1"/>
  </cols>
  <sheetData>
    <row r="1" spans="1:64" ht="15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641" t="s">
        <v>76</v>
      </c>
      <c r="AX1" s="641"/>
      <c r="AY1" s="641"/>
      <c r="AZ1" s="641"/>
      <c r="BA1" s="641"/>
      <c r="BB1" s="641"/>
      <c r="BC1" s="641"/>
      <c r="BD1" s="641"/>
      <c r="BE1" s="641"/>
      <c r="BF1" s="641"/>
      <c r="BG1" s="641"/>
      <c r="BH1" s="641"/>
      <c r="BI1" s="641"/>
      <c r="BJ1" s="641"/>
      <c r="BK1" s="56"/>
      <c r="BL1" s="57"/>
    </row>
    <row r="2" spans="1:64" ht="15.75">
      <c r="A2" s="642" t="s">
        <v>77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55"/>
      <c r="N2" s="58"/>
      <c r="O2" s="58"/>
      <c r="P2" s="644" t="s">
        <v>78</v>
      </c>
      <c r="Q2" s="645"/>
      <c r="R2" s="645"/>
      <c r="S2" s="645"/>
      <c r="T2" s="645"/>
      <c r="U2" s="645"/>
      <c r="V2" s="645"/>
      <c r="W2" s="645"/>
      <c r="X2" s="645"/>
      <c r="Y2" s="645"/>
      <c r="Z2" s="645"/>
      <c r="AA2" s="645"/>
      <c r="AB2" s="645"/>
      <c r="AC2" s="645"/>
      <c r="AD2" s="645"/>
      <c r="AE2" s="645"/>
      <c r="AF2" s="645"/>
      <c r="AG2" s="645"/>
      <c r="AH2" s="645"/>
      <c r="AI2" s="645"/>
      <c r="AJ2" s="645"/>
      <c r="AK2" s="645"/>
      <c r="AL2" s="645"/>
      <c r="AM2" s="645"/>
      <c r="AN2" s="645"/>
      <c r="AO2" s="645"/>
      <c r="AP2" s="645"/>
      <c r="AQ2" s="645"/>
      <c r="AR2" s="645"/>
      <c r="AS2" s="645"/>
      <c r="AT2" s="645"/>
      <c r="AU2" s="58"/>
      <c r="AV2" s="58"/>
      <c r="AW2" s="641" t="s">
        <v>79</v>
      </c>
      <c r="AX2" s="641"/>
      <c r="AY2" s="641"/>
      <c r="AZ2" s="641"/>
      <c r="BA2" s="641"/>
      <c r="BB2" s="641"/>
      <c r="BC2" s="641"/>
      <c r="BD2" s="641"/>
      <c r="BE2" s="641"/>
      <c r="BF2" s="641"/>
      <c r="BG2" s="641"/>
      <c r="BH2" s="641"/>
      <c r="BI2" s="641"/>
      <c r="BJ2" s="641"/>
      <c r="BK2" s="56"/>
      <c r="BL2" s="57"/>
    </row>
    <row r="3" spans="1:64" ht="15.75">
      <c r="A3" s="643" t="s">
        <v>80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55"/>
      <c r="N3" s="58"/>
      <c r="O3" s="58"/>
      <c r="P3" s="644" t="s">
        <v>161</v>
      </c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  <c r="AH3" s="644"/>
      <c r="AI3" s="644"/>
      <c r="AJ3" s="644"/>
      <c r="AK3" s="644"/>
      <c r="AL3" s="644"/>
      <c r="AM3" s="644"/>
      <c r="AN3" s="644"/>
      <c r="AO3" s="644"/>
      <c r="AP3" s="644"/>
      <c r="AQ3" s="644"/>
      <c r="AR3" s="644"/>
      <c r="AS3" s="644"/>
      <c r="AT3" s="644"/>
      <c r="AU3" s="58"/>
      <c r="AV3" s="58"/>
      <c r="AW3" s="641" t="s">
        <v>81</v>
      </c>
      <c r="AX3" s="641"/>
      <c r="AY3" s="641"/>
      <c r="AZ3" s="641"/>
      <c r="BA3" s="641"/>
      <c r="BB3" s="641"/>
      <c r="BC3" s="641"/>
      <c r="BD3" s="641"/>
      <c r="BE3" s="641"/>
      <c r="BF3" s="641"/>
      <c r="BG3" s="641"/>
      <c r="BH3" s="641"/>
      <c r="BI3" s="641"/>
      <c r="BJ3" s="641"/>
      <c r="BK3" s="641"/>
      <c r="BL3" s="57"/>
    </row>
    <row r="4" spans="1:64" ht="15.75">
      <c r="A4" s="651" t="s">
        <v>159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55"/>
      <c r="N4" s="58"/>
      <c r="O4" s="58"/>
      <c r="P4" s="645" t="s">
        <v>162</v>
      </c>
      <c r="Q4" s="645"/>
      <c r="R4" s="645"/>
      <c r="S4" s="645"/>
      <c r="T4" s="645"/>
      <c r="U4" s="645"/>
      <c r="V4" s="645"/>
      <c r="W4" s="645"/>
      <c r="X4" s="645"/>
      <c r="Y4" s="645"/>
      <c r="Z4" s="645"/>
      <c r="AA4" s="645"/>
      <c r="AB4" s="645"/>
      <c r="AC4" s="645"/>
      <c r="AD4" s="645"/>
      <c r="AE4" s="645"/>
      <c r="AF4" s="645"/>
      <c r="AG4" s="645"/>
      <c r="AH4" s="645"/>
      <c r="AI4" s="645"/>
      <c r="AJ4" s="645"/>
      <c r="AK4" s="645"/>
      <c r="AL4" s="645"/>
      <c r="AM4" s="645"/>
      <c r="AN4" s="645"/>
      <c r="AO4" s="645"/>
      <c r="AP4" s="645"/>
      <c r="AQ4" s="645"/>
      <c r="AR4" s="645"/>
      <c r="AS4" s="645"/>
      <c r="AT4" s="645"/>
      <c r="AU4" s="58"/>
      <c r="AV4" s="58"/>
      <c r="AW4" s="641" t="s">
        <v>160</v>
      </c>
      <c r="AX4" s="641"/>
      <c r="AY4" s="641"/>
      <c r="AZ4" s="641"/>
      <c r="BA4" s="641"/>
      <c r="BB4" s="641"/>
      <c r="BC4" s="641"/>
      <c r="BD4" s="641"/>
      <c r="BE4" s="641"/>
      <c r="BF4" s="641"/>
      <c r="BG4" s="641"/>
      <c r="BH4" s="641"/>
      <c r="BI4" s="641"/>
      <c r="BJ4" s="641"/>
      <c r="BK4" s="641"/>
      <c r="BL4" s="57"/>
    </row>
    <row r="5" spans="1:64" ht="15.75">
      <c r="A5" s="646"/>
      <c r="B5" s="646"/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8"/>
      <c r="AV5" s="58"/>
      <c r="AW5" s="647"/>
      <c r="AX5" s="647"/>
      <c r="AY5" s="647"/>
      <c r="AZ5" s="647"/>
      <c r="BA5" s="647"/>
      <c r="BB5" s="647"/>
      <c r="BC5" s="647"/>
      <c r="BD5" s="647"/>
      <c r="BE5" s="647"/>
      <c r="BF5" s="647"/>
      <c r="BG5" s="647"/>
      <c r="BH5" s="647"/>
      <c r="BI5" s="647"/>
      <c r="BJ5" s="647"/>
      <c r="BK5" s="647"/>
      <c r="BL5" s="57"/>
    </row>
    <row r="6" spans="1:64" ht="28.5" customHeight="1">
      <c r="A6" s="648"/>
      <c r="B6" s="648"/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59"/>
      <c r="N6" s="59"/>
      <c r="O6" s="59"/>
      <c r="P6" s="649"/>
      <c r="Q6" s="650"/>
      <c r="R6" s="650"/>
      <c r="S6" s="650"/>
      <c r="T6" s="650"/>
      <c r="U6" s="650"/>
      <c r="V6" s="650"/>
      <c r="W6" s="650"/>
      <c r="X6" s="650"/>
      <c r="Y6" s="650"/>
      <c r="Z6" s="650"/>
      <c r="AA6" s="650"/>
      <c r="AB6" s="650"/>
      <c r="AC6" s="650"/>
      <c r="AD6" s="650"/>
      <c r="AE6" s="650"/>
      <c r="AF6" s="650"/>
      <c r="AG6" s="650"/>
      <c r="AH6" s="650"/>
      <c r="AI6" s="650"/>
      <c r="AJ6" s="650"/>
      <c r="AK6" s="650"/>
      <c r="AL6" s="650"/>
      <c r="AM6" s="650"/>
      <c r="AN6" s="650"/>
      <c r="AO6" s="650"/>
      <c r="AP6" s="650"/>
      <c r="AQ6" s="650"/>
      <c r="AR6" s="650"/>
      <c r="AS6" s="650"/>
      <c r="AT6" s="650"/>
      <c r="AU6" s="59"/>
      <c r="AV6" s="59"/>
      <c r="AW6" s="647"/>
      <c r="AX6" s="647"/>
      <c r="AY6" s="647"/>
      <c r="AZ6" s="647"/>
      <c r="BA6" s="647"/>
      <c r="BB6" s="647"/>
      <c r="BC6" s="647"/>
      <c r="BD6" s="647"/>
      <c r="BE6" s="647"/>
      <c r="BF6" s="647"/>
      <c r="BG6" s="647"/>
      <c r="BH6" s="647"/>
      <c r="BI6" s="647"/>
      <c r="BJ6" s="647"/>
      <c r="BK6" s="647"/>
      <c r="BL6" s="57"/>
    </row>
    <row r="7" spans="1:64" ht="15.75">
      <c r="A7" s="641"/>
      <c r="B7" s="641"/>
      <c r="C7" s="641"/>
      <c r="D7" s="641"/>
      <c r="E7" s="641"/>
      <c r="F7" s="641"/>
      <c r="G7" s="641"/>
      <c r="H7" s="641"/>
      <c r="I7" s="641"/>
      <c r="J7" s="641"/>
      <c r="K7" s="641"/>
      <c r="L7" s="641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647"/>
      <c r="AX7" s="647"/>
      <c r="AY7" s="647"/>
      <c r="AZ7" s="647"/>
      <c r="BA7" s="647"/>
      <c r="BB7" s="647"/>
      <c r="BC7" s="647"/>
      <c r="BD7" s="647"/>
      <c r="BE7" s="647"/>
      <c r="BF7" s="647"/>
      <c r="BG7" s="647"/>
      <c r="BH7" s="647"/>
      <c r="BI7" s="647"/>
      <c r="BJ7" s="647"/>
      <c r="BK7" s="647"/>
      <c r="BL7" s="57"/>
    </row>
    <row r="8" spans="1:64" ht="15.75">
      <c r="A8" s="640"/>
      <c r="B8" s="640"/>
      <c r="C8" s="640"/>
      <c r="D8" s="640"/>
      <c r="E8" s="640"/>
      <c r="F8" s="640"/>
      <c r="G8" s="640"/>
      <c r="H8" s="640"/>
      <c r="I8" s="640"/>
      <c r="J8" s="640"/>
      <c r="K8" s="640"/>
      <c r="L8" s="640"/>
      <c r="M8" s="646"/>
      <c r="N8" s="646"/>
      <c r="O8" s="646"/>
      <c r="P8" s="646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6"/>
      <c r="AE8" s="646"/>
      <c r="AF8" s="646"/>
      <c r="AG8" s="646"/>
      <c r="AH8" s="646"/>
      <c r="AI8" s="646"/>
      <c r="AJ8" s="646"/>
      <c r="AK8" s="646"/>
      <c r="AL8" s="646"/>
      <c r="AM8" s="646"/>
      <c r="AN8" s="646"/>
      <c r="AO8" s="646"/>
      <c r="AP8" s="646"/>
      <c r="AQ8" s="646"/>
      <c r="AR8" s="646"/>
      <c r="AS8" s="646"/>
      <c r="AT8" s="646"/>
      <c r="AU8" s="646"/>
      <c r="AV8" s="458"/>
      <c r="AW8" s="458"/>
      <c r="AX8" s="458"/>
      <c r="AY8" s="640"/>
      <c r="AZ8" s="652"/>
      <c r="BA8" s="652"/>
      <c r="BB8" s="652"/>
      <c r="BC8" s="652"/>
      <c r="BD8" s="652"/>
      <c r="BE8" s="652"/>
      <c r="BF8" s="652"/>
      <c r="BG8" s="652"/>
      <c r="BH8" s="652"/>
      <c r="BI8" s="652"/>
      <c r="BJ8" s="652"/>
      <c r="BK8" s="652"/>
      <c r="BL8" s="57"/>
    </row>
    <row r="9" spans="1:64" ht="15.75">
      <c r="A9" s="459"/>
      <c r="B9" s="459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40"/>
      <c r="AZ9" s="652"/>
      <c r="BA9" s="652"/>
      <c r="BB9" s="652"/>
      <c r="BC9" s="652"/>
      <c r="BD9" s="652"/>
      <c r="BE9" s="652"/>
      <c r="BF9" s="652"/>
      <c r="BG9" s="652"/>
      <c r="BH9" s="652"/>
      <c r="BI9" s="652"/>
      <c r="BJ9" s="652"/>
      <c r="BK9" s="652"/>
      <c r="BL9" s="57"/>
    </row>
    <row r="10" spans="1:64" ht="12.7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57"/>
    </row>
    <row r="11" spans="1:64" ht="12.75">
      <c r="A11" s="653"/>
      <c r="B11" s="654"/>
      <c r="C11" s="654"/>
      <c r="D11" s="654"/>
      <c r="E11" s="654"/>
      <c r="F11" s="653"/>
      <c r="G11" s="654"/>
      <c r="H11" s="654"/>
      <c r="I11" s="654"/>
      <c r="J11" s="653"/>
      <c r="K11" s="654"/>
      <c r="L11" s="654"/>
      <c r="M11" s="654"/>
      <c r="N11" s="654"/>
      <c r="O11" s="654"/>
      <c r="P11" s="654"/>
      <c r="Q11" s="654"/>
      <c r="R11" s="654"/>
      <c r="S11" s="653"/>
      <c r="T11" s="654"/>
      <c r="U11" s="654"/>
      <c r="V11" s="654"/>
      <c r="W11" s="653"/>
      <c r="X11" s="654"/>
      <c r="Y11" s="654"/>
      <c r="Z11" s="654"/>
      <c r="AA11" s="653"/>
      <c r="AB11" s="654"/>
      <c r="AC11" s="654"/>
      <c r="AD11" s="654"/>
      <c r="AE11" s="654"/>
      <c r="AF11" s="653"/>
      <c r="AG11" s="654"/>
      <c r="AH11" s="654"/>
      <c r="AI11" s="654"/>
      <c r="AJ11" s="653"/>
      <c r="AK11" s="654"/>
      <c r="AL11" s="654"/>
      <c r="AM11" s="654"/>
      <c r="AN11" s="654"/>
      <c r="AO11" s="654"/>
      <c r="AP11" s="654"/>
      <c r="AQ11" s="654"/>
      <c r="AR11" s="654"/>
      <c r="AS11" s="653"/>
      <c r="AT11" s="654"/>
      <c r="AU11" s="654"/>
      <c r="AV11" s="654"/>
      <c r="AW11" s="653"/>
      <c r="AX11" s="654"/>
      <c r="AY11" s="654"/>
      <c r="AZ11" s="654"/>
      <c r="BA11" s="654"/>
      <c r="BB11" s="653"/>
      <c r="BC11" s="655"/>
      <c r="BD11" s="656"/>
      <c r="BE11" s="653"/>
      <c r="BF11" s="655"/>
      <c r="BG11" s="656"/>
      <c r="BH11" s="656"/>
      <c r="BI11" s="653"/>
      <c r="BJ11" s="653"/>
      <c r="BK11" s="653"/>
      <c r="BL11" s="57"/>
    </row>
    <row r="12" spans="1:64" ht="12.75">
      <c r="A12" s="653"/>
      <c r="B12" s="461"/>
      <c r="C12" s="461"/>
      <c r="D12" s="461"/>
      <c r="E12" s="461"/>
      <c r="F12" s="653"/>
      <c r="G12" s="461"/>
      <c r="H12" s="461"/>
      <c r="I12" s="461"/>
      <c r="J12" s="653"/>
      <c r="K12" s="461"/>
      <c r="L12" s="461"/>
      <c r="M12" s="461"/>
      <c r="N12" s="461"/>
      <c r="O12" s="461"/>
      <c r="P12" s="461"/>
      <c r="Q12" s="461"/>
      <c r="R12" s="461"/>
      <c r="S12" s="653"/>
      <c r="T12" s="461"/>
      <c r="U12" s="461"/>
      <c r="V12" s="461"/>
      <c r="W12" s="653"/>
      <c r="X12" s="461"/>
      <c r="Y12" s="461"/>
      <c r="Z12" s="461"/>
      <c r="AA12" s="653"/>
      <c r="AB12" s="461"/>
      <c r="AC12" s="461"/>
      <c r="AD12" s="461"/>
      <c r="AE12" s="461"/>
      <c r="AF12" s="653"/>
      <c r="AG12" s="461"/>
      <c r="AH12" s="461"/>
      <c r="AI12" s="461"/>
      <c r="AJ12" s="653"/>
      <c r="AK12" s="461"/>
      <c r="AL12" s="461"/>
      <c r="AM12" s="461"/>
      <c r="AN12" s="461"/>
      <c r="AO12" s="461"/>
      <c r="AP12" s="461"/>
      <c r="AQ12" s="461"/>
      <c r="AR12" s="461"/>
      <c r="AS12" s="653"/>
      <c r="AT12" s="461"/>
      <c r="AU12" s="461"/>
      <c r="AV12" s="461"/>
      <c r="AW12" s="653"/>
      <c r="AX12" s="461"/>
      <c r="AY12" s="461"/>
      <c r="AZ12" s="461"/>
      <c r="BA12" s="461"/>
      <c r="BB12" s="653"/>
      <c r="BC12" s="460"/>
      <c r="BD12" s="460"/>
      <c r="BE12" s="653"/>
      <c r="BF12" s="460"/>
      <c r="BG12" s="462"/>
      <c r="BH12" s="460"/>
      <c r="BI12" s="653"/>
      <c r="BJ12" s="653"/>
      <c r="BK12" s="653"/>
      <c r="BL12" s="57"/>
    </row>
    <row r="13" spans="1:64" ht="12.75">
      <c r="A13" s="463"/>
      <c r="B13" s="463"/>
      <c r="C13" s="463"/>
      <c r="D13" s="463"/>
      <c r="E13" s="463"/>
      <c r="F13" s="463"/>
      <c r="G13" s="463"/>
      <c r="H13" s="463"/>
      <c r="I13" s="463"/>
      <c r="J13" s="463"/>
      <c r="K13" s="464"/>
      <c r="L13" s="463"/>
      <c r="M13" s="463"/>
      <c r="N13" s="463"/>
      <c r="O13" s="463"/>
      <c r="P13" s="463"/>
      <c r="Q13" s="463"/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64"/>
      <c r="AG13" s="463"/>
      <c r="AH13" s="463"/>
      <c r="AI13" s="463"/>
      <c r="AJ13" s="463"/>
      <c r="AK13" s="463"/>
      <c r="AL13" s="463"/>
      <c r="AM13" s="463"/>
      <c r="AN13" s="463"/>
      <c r="AO13" s="463"/>
      <c r="AP13" s="463"/>
      <c r="AQ13" s="463"/>
      <c r="AR13" s="463"/>
      <c r="AS13" s="463"/>
      <c r="AT13" s="463"/>
      <c r="AU13" s="463"/>
      <c r="AV13" s="463"/>
      <c r="AW13" s="463"/>
      <c r="AX13" s="463"/>
      <c r="AY13" s="463"/>
      <c r="AZ13" s="463"/>
      <c r="BA13" s="463"/>
      <c r="BB13" s="463"/>
      <c r="BC13" s="464"/>
      <c r="BD13" s="463"/>
      <c r="BE13" s="465"/>
      <c r="BF13" s="464"/>
      <c r="BG13" s="464"/>
      <c r="BH13" s="464"/>
      <c r="BI13" s="464"/>
      <c r="BJ13" s="466"/>
      <c r="BK13" s="464"/>
      <c r="BL13" s="57"/>
    </row>
    <row r="14" spans="1:64" ht="12.75">
      <c r="A14" s="463"/>
      <c r="B14" s="463"/>
      <c r="C14" s="463"/>
      <c r="D14" s="463"/>
      <c r="E14" s="463"/>
      <c r="F14" s="463"/>
      <c r="G14" s="463"/>
      <c r="H14" s="463"/>
      <c r="I14" s="463"/>
      <c r="J14" s="463"/>
      <c r="K14" s="464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4"/>
      <c r="AJ14" s="463"/>
      <c r="AK14" s="463"/>
      <c r="AL14" s="463"/>
      <c r="AM14" s="463"/>
      <c r="AN14" s="463"/>
      <c r="AO14" s="463"/>
      <c r="AP14" s="463"/>
      <c r="AQ14" s="463"/>
      <c r="AR14" s="463"/>
      <c r="AS14" s="463"/>
      <c r="AT14" s="463"/>
      <c r="AU14" s="463"/>
      <c r="AV14" s="463"/>
      <c r="AW14" s="463"/>
      <c r="AX14" s="463"/>
      <c r="AY14" s="463"/>
      <c r="AZ14" s="463"/>
      <c r="BA14" s="463"/>
      <c r="BB14" s="463"/>
      <c r="BC14" s="464"/>
      <c r="BD14" s="463"/>
      <c r="BE14" s="467"/>
      <c r="BF14" s="464"/>
      <c r="BG14" s="464"/>
      <c r="BH14" s="464"/>
      <c r="BI14" s="464"/>
      <c r="BJ14" s="466"/>
      <c r="BK14" s="464"/>
      <c r="BL14" s="57"/>
    </row>
    <row r="15" spans="1:64" ht="12.75">
      <c r="A15" s="463"/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4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3"/>
      <c r="AZ15" s="463"/>
      <c r="BA15" s="463"/>
      <c r="BB15" s="463"/>
      <c r="BC15" s="464"/>
      <c r="BD15" s="463"/>
      <c r="BE15" s="467"/>
      <c r="BF15" s="464"/>
      <c r="BG15" s="467"/>
      <c r="BH15" s="467"/>
      <c r="BI15" s="467"/>
      <c r="BJ15" s="468"/>
      <c r="BK15" s="464"/>
      <c r="BL15" s="57"/>
    </row>
    <row r="16" spans="1:64" ht="12.75">
      <c r="A16" s="463"/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463"/>
      <c r="AI16" s="463"/>
      <c r="AJ16" s="463"/>
      <c r="AK16" s="463"/>
      <c r="AL16" s="463"/>
      <c r="AM16" s="463"/>
      <c r="AN16" s="463"/>
      <c r="AO16" s="463"/>
      <c r="AP16" s="463"/>
      <c r="AQ16" s="463"/>
      <c r="AR16" s="463"/>
      <c r="AS16" s="463"/>
      <c r="AT16" s="463"/>
      <c r="AU16" s="463"/>
      <c r="AV16" s="463"/>
      <c r="AW16" s="463"/>
      <c r="AX16" s="463"/>
      <c r="AY16" s="463"/>
      <c r="AZ16" s="463"/>
      <c r="BA16" s="657"/>
      <c r="BB16" s="657"/>
      <c r="BC16" s="463"/>
      <c r="BD16" s="463"/>
      <c r="BE16" s="467"/>
      <c r="BF16" s="464"/>
      <c r="BG16" s="467"/>
      <c r="BH16" s="467"/>
      <c r="BI16" s="467"/>
      <c r="BJ16" s="467"/>
      <c r="BK16" s="463"/>
      <c r="BL16" s="57"/>
    </row>
    <row r="17" spans="1:64" ht="12.7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0"/>
      <c r="BB17" s="60"/>
      <c r="BC17" s="61"/>
      <c r="BD17" s="61"/>
      <c r="BE17" s="61"/>
      <c r="BF17" s="61"/>
      <c r="BG17" s="61"/>
      <c r="BH17" s="61"/>
      <c r="BI17" s="61"/>
      <c r="BJ17" s="61"/>
      <c r="BK17" s="61"/>
      <c r="BL17" s="57"/>
    </row>
    <row r="18" spans="1:64" ht="12.75">
      <c r="A18" s="658"/>
      <c r="B18" s="658"/>
      <c r="C18" s="658"/>
      <c r="D18" s="658"/>
      <c r="E18" s="658"/>
      <c r="F18" s="61"/>
      <c r="G18" s="659"/>
      <c r="H18" s="660"/>
      <c r="I18" s="660"/>
      <c r="J18" s="660"/>
      <c r="K18" s="660"/>
      <c r="L18" s="660"/>
      <c r="M18" s="469"/>
      <c r="N18" s="661"/>
      <c r="O18" s="662"/>
      <c r="P18" s="662"/>
      <c r="Q18" s="662"/>
      <c r="R18" s="662"/>
      <c r="S18" s="662"/>
      <c r="T18" s="469"/>
      <c r="U18" s="663"/>
      <c r="V18" s="664"/>
      <c r="W18" s="664"/>
      <c r="X18" s="664"/>
      <c r="Y18" s="664"/>
      <c r="Z18" s="664"/>
      <c r="AA18" s="469"/>
      <c r="AB18" s="659"/>
      <c r="AC18" s="660"/>
      <c r="AD18" s="660"/>
      <c r="AE18" s="660"/>
      <c r="AF18" s="660"/>
      <c r="AG18" s="660"/>
      <c r="AH18" s="469"/>
      <c r="AI18" s="659"/>
      <c r="AJ18" s="660"/>
      <c r="AK18" s="660"/>
      <c r="AL18" s="660"/>
      <c r="AM18" s="660"/>
      <c r="AN18" s="660"/>
      <c r="AO18" s="469"/>
      <c r="AP18" s="659"/>
      <c r="AQ18" s="660"/>
      <c r="AR18" s="660"/>
      <c r="AS18" s="660"/>
      <c r="AT18" s="660"/>
      <c r="AU18" s="660"/>
      <c r="AV18" s="469"/>
      <c r="AW18" s="660"/>
      <c r="AX18" s="660"/>
      <c r="AY18" s="660"/>
      <c r="AZ18" s="660"/>
      <c r="BA18" s="660"/>
      <c r="BB18" s="660"/>
      <c r="BC18" s="61"/>
      <c r="BD18" s="61"/>
      <c r="BE18" s="61"/>
      <c r="BF18" s="61"/>
      <c r="BG18" s="61"/>
      <c r="BH18" s="61"/>
      <c r="BI18" s="61"/>
      <c r="BJ18" s="61"/>
      <c r="BK18" s="61"/>
      <c r="BL18" s="57"/>
    </row>
    <row r="19" spans="1:64" ht="12.75">
      <c r="A19" s="61"/>
      <c r="B19" s="61"/>
      <c r="C19" s="61"/>
      <c r="D19" s="61"/>
      <c r="E19" s="61"/>
      <c r="F19" s="61"/>
      <c r="G19" s="660"/>
      <c r="H19" s="660"/>
      <c r="I19" s="660"/>
      <c r="J19" s="660"/>
      <c r="K19" s="660"/>
      <c r="L19" s="660"/>
      <c r="M19" s="469"/>
      <c r="N19" s="662"/>
      <c r="O19" s="662"/>
      <c r="P19" s="662"/>
      <c r="Q19" s="662"/>
      <c r="R19" s="662"/>
      <c r="S19" s="662"/>
      <c r="T19" s="469"/>
      <c r="U19" s="664"/>
      <c r="V19" s="664"/>
      <c r="W19" s="664"/>
      <c r="X19" s="664"/>
      <c r="Y19" s="664"/>
      <c r="Z19" s="664"/>
      <c r="AA19" s="469"/>
      <c r="AB19" s="660"/>
      <c r="AC19" s="660"/>
      <c r="AD19" s="660"/>
      <c r="AE19" s="660"/>
      <c r="AF19" s="660"/>
      <c r="AG19" s="660"/>
      <c r="AH19" s="469"/>
      <c r="AI19" s="660"/>
      <c r="AJ19" s="660"/>
      <c r="AK19" s="660"/>
      <c r="AL19" s="660"/>
      <c r="AM19" s="660"/>
      <c r="AN19" s="660"/>
      <c r="AO19" s="469"/>
      <c r="AP19" s="660"/>
      <c r="AQ19" s="660"/>
      <c r="AR19" s="660"/>
      <c r="AS19" s="660"/>
      <c r="AT19" s="660"/>
      <c r="AU19" s="660"/>
      <c r="AV19" s="469"/>
      <c r="AW19" s="660"/>
      <c r="AX19" s="660"/>
      <c r="AY19" s="660"/>
      <c r="AZ19" s="660"/>
      <c r="BA19" s="660"/>
      <c r="BB19" s="660"/>
      <c r="BC19" s="61"/>
      <c r="BD19" s="61"/>
      <c r="BE19" s="61"/>
      <c r="BF19" s="61"/>
      <c r="BG19" s="61"/>
      <c r="BH19" s="61"/>
      <c r="BI19" s="61"/>
      <c r="BJ19" s="61"/>
      <c r="BK19" s="61"/>
      <c r="BL19" s="57"/>
    </row>
    <row r="20" spans="1:64" ht="12.75">
      <c r="A20" s="61"/>
      <c r="B20" s="61"/>
      <c r="C20" s="61"/>
      <c r="D20" s="61"/>
      <c r="E20" s="61"/>
      <c r="F20" s="61"/>
      <c r="G20" s="469"/>
      <c r="H20" s="469"/>
      <c r="I20" s="469"/>
      <c r="J20" s="469"/>
      <c r="K20" s="469"/>
      <c r="L20" s="469"/>
      <c r="M20" s="469"/>
      <c r="N20" s="662"/>
      <c r="O20" s="662"/>
      <c r="P20" s="662"/>
      <c r="Q20" s="662"/>
      <c r="R20" s="662"/>
      <c r="S20" s="662"/>
      <c r="T20" s="469"/>
      <c r="U20" s="664"/>
      <c r="V20" s="664"/>
      <c r="W20" s="664"/>
      <c r="X20" s="664"/>
      <c r="Y20" s="664"/>
      <c r="Z20" s="664"/>
      <c r="AA20" s="469"/>
      <c r="AB20" s="660"/>
      <c r="AC20" s="660"/>
      <c r="AD20" s="660"/>
      <c r="AE20" s="660"/>
      <c r="AF20" s="660"/>
      <c r="AG20" s="660"/>
      <c r="AH20" s="469"/>
      <c r="AI20" s="660"/>
      <c r="AJ20" s="660"/>
      <c r="AK20" s="660"/>
      <c r="AL20" s="660"/>
      <c r="AM20" s="660"/>
      <c r="AN20" s="660"/>
      <c r="AO20" s="469"/>
      <c r="AP20" s="660"/>
      <c r="AQ20" s="660"/>
      <c r="AR20" s="660"/>
      <c r="AS20" s="660"/>
      <c r="AT20" s="660"/>
      <c r="AU20" s="660"/>
      <c r="AV20" s="469"/>
      <c r="AW20" s="660"/>
      <c r="AX20" s="660"/>
      <c r="AY20" s="660"/>
      <c r="AZ20" s="660"/>
      <c r="BA20" s="660"/>
      <c r="BB20" s="660"/>
      <c r="BC20" s="61"/>
      <c r="BD20" s="61"/>
      <c r="BE20" s="61"/>
      <c r="BF20" s="61"/>
      <c r="BG20" s="61"/>
      <c r="BH20" s="61"/>
      <c r="BI20" s="61"/>
      <c r="BJ20" s="61"/>
      <c r="BK20" s="61"/>
      <c r="BL20" s="57"/>
    </row>
    <row r="21" spans="1:64" ht="20.25" customHeight="1">
      <c r="A21" s="61"/>
      <c r="B21" s="61"/>
      <c r="C21" s="61"/>
      <c r="D21" s="61"/>
      <c r="E21" s="61"/>
      <c r="F21" s="61"/>
      <c r="G21" s="469"/>
      <c r="H21" s="469"/>
      <c r="I21" s="469"/>
      <c r="J21" s="469"/>
      <c r="K21" s="469"/>
      <c r="L21" s="469"/>
      <c r="M21" s="469"/>
      <c r="N21" s="662"/>
      <c r="O21" s="662"/>
      <c r="P21" s="662"/>
      <c r="Q21" s="662"/>
      <c r="R21" s="662"/>
      <c r="S21" s="662"/>
      <c r="T21" s="469"/>
      <c r="U21" s="664"/>
      <c r="V21" s="664"/>
      <c r="W21" s="664"/>
      <c r="X21" s="664"/>
      <c r="Y21" s="664"/>
      <c r="Z21" s="664"/>
      <c r="AA21" s="469"/>
      <c r="AB21" s="660"/>
      <c r="AC21" s="660"/>
      <c r="AD21" s="660"/>
      <c r="AE21" s="660"/>
      <c r="AF21" s="660"/>
      <c r="AG21" s="660"/>
      <c r="AH21" s="469"/>
      <c r="AI21" s="660"/>
      <c r="AJ21" s="660"/>
      <c r="AK21" s="660"/>
      <c r="AL21" s="660"/>
      <c r="AM21" s="660"/>
      <c r="AN21" s="660"/>
      <c r="AO21" s="469"/>
      <c r="AP21" s="660"/>
      <c r="AQ21" s="660"/>
      <c r="AR21" s="660"/>
      <c r="AS21" s="660"/>
      <c r="AT21" s="660"/>
      <c r="AU21" s="660"/>
      <c r="AV21" s="469"/>
      <c r="AW21" s="660"/>
      <c r="AX21" s="660"/>
      <c r="AY21" s="660"/>
      <c r="AZ21" s="660"/>
      <c r="BA21" s="660"/>
      <c r="BB21" s="660"/>
      <c r="BC21" s="61"/>
      <c r="BD21" s="61"/>
      <c r="BE21" s="61"/>
      <c r="BF21" s="61"/>
      <c r="BG21" s="61"/>
      <c r="BH21" s="61"/>
      <c r="BI21" s="61"/>
      <c r="BJ21" s="61"/>
      <c r="BK21" s="61"/>
      <c r="BL21" s="57"/>
    </row>
    <row r="22" spans="1:64" ht="12.75">
      <c r="A22" s="61"/>
      <c r="B22" s="61"/>
      <c r="C22" s="61"/>
      <c r="D22" s="61"/>
      <c r="E22" s="61"/>
      <c r="F22" s="61"/>
      <c r="G22" s="61"/>
      <c r="H22" s="61"/>
      <c r="I22" s="665"/>
      <c r="J22" s="665"/>
      <c r="K22" s="61"/>
      <c r="L22" s="61"/>
      <c r="M22" s="61"/>
      <c r="N22" s="61"/>
      <c r="O22" s="61"/>
      <c r="P22" s="666"/>
      <c r="Q22" s="666"/>
      <c r="R22" s="61"/>
      <c r="S22" s="61"/>
      <c r="T22" s="61"/>
      <c r="U22" s="61"/>
      <c r="V22" s="61"/>
      <c r="W22" s="666"/>
      <c r="X22" s="666"/>
      <c r="Y22" s="61"/>
      <c r="Z22" s="61"/>
      <c r="AA22" s="61"/>
      <c r="AB22" s="61"/>
      <c r="AC22" s="61"/>
      <c r="AD22" s="666"/>
      <c r="AE22" s="666"/>
      <c r="AF22" s="61"/>
      <c r="AG22" s="61"/>
      <c r="AH22" s="61"/>
      <c r="AI22" s="61"/>
      <c r="AJ22" s="61"/>
      <c r="AK22" s="666"/>
      <c r="AL22" s="666"/>
      <c r="AM22" s="61"/>
      <c r="AN22" s="61"/>
      <c r="AO22" s="61"/>
      <c r="AP22" s="61"/>
      <c r="AQ22" s="61"/>
      <c r="AR22" s="666"/>
      <c r="AS22" s="666"/>
      <c r="AT22" s="61"/>
      <c r="AU22" s="61"/>
      <c r="AV22" s="61"/>
      <c r="AW22" s="61"/>
      <c r="AX22" s="61"/>
      <c r="AY22" s="666"/>
      <c r="AZ22" s="666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57"/>
    </row>
    <row r="23" spans="1:64" ht="12.75">
      <c r="A23" s="61"/>
      <c r="B23" s="61"/>
      <c r="C23" s="61"/>
      <c r="D23" s="61"/>
      <c r="E23" s="61"/>
      <c r="F23" s="61"/>
      <c r="G23" s="61"/>
      <c r="H23" s="61"/>
      <c r="I23" s="665"/>
      <c r="J23" s="665"/>
      <c r="K23" s="61"/>
      <c r="L23" s="61"/>
      <c r="M23" s="61"/>
      <c r="N23" s="61"/>
      <c r="O23" s="61"/>
      <c r="P23" s="666"/>
      <c r="Q23" s="666"/>
      <c r="R23" s="61"/>
      <c r="S23" s="61"/>
      <c r="T23" s="61"/>
      <c r="U23" s="61"/>
      <c r="V23" s="61"/>
      <c r="W23" s="666"/>
      <c r="X23" s="666"/>
      <c r="Y23" s="61"/>
      <c r="Z23" s="61"/>
      <c r="AA23" s="61"/>
      <c r="AB23" s="61"/>
      <c r="AC23" s="61"/>
      <c r="AD23" s="666"/>
      <c r="AE23" s="666"/>
      <c r="AF23" s="61"/>
      <c r="AG23" s="61"/>
      <c r="AH23" s="61"/>
      <c r="AI23" s="61"/>
      <c r="AJ23" s="470"/>
      <c r="AK23" s="666"/>
      <c r="AL23" s="666"/>
      <c r="AM23" s="61"/>
      <c r="AN23" s="61"/>
      <c r="AO23" s="61"/>
      <c r="AP23" s="61"/>
      <c r="AQ23" s="61"/>
      <c r="AR23" s="666"/>
      <c r="AS23" s="666"/>
      <c r="AT23" s="61"/>
      <c r="AU23" s="61"/>
      <c r="AV23" s="61"/>
      <c r="AW23" s="61"/>
      <c r="AX23" s="61"/>
      <c r="AY23" s="666"/>
      <c r="AZ23" s="666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57"/>
    </row>
    <row r="24" spans="1:64" ht="12.7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57"/>
    </row>
    <row r="25" spans="1:64" ht="12.75">
      <c r="A25" s="61"/>
      <c r="B25" s="61"/>
      <c r="C25" s="61"/>
      <c r="D25" s="61"/>
      <c r="E25" s="61"/>
      <c r="F25" s="61"/>
      <c r="G25" s="659"/>
      <c r="H25" s="660"/>
      <c r="I25" s="660"/>
      <c r="J25" s="660"/>
      <c r="K25" s="660"/>
      <c r="L25" s="660"/>
      <c r="M25" s="61"/>
      <c r="N25" s="659"/>
      <c r="O25" s="660"/>
      <c r="P25" s="660"/>
      <c r="Q25" s="660"/>
      <c r="R25" s="660"/>
      <c r="S25" s="660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57"/>
    </row>
    <row r="26" spans="1:64" ht="12.75">
      <c r="A26" s="61"/>
      <c r="B26" s="61"/>
      <c r="C26" s="61"/>
      <c r="D26" s="61"/>
      <c r="E26" s="61"/>
      <c r="F26" s="61"/>
      <c r="G26" s="660"/>
      <c r="H26" s="660"/>
      <c r="I26" s="660"/>
      <c r="J26" s="660"/>
      <c r="K26" s="660"/>
      <c r="L26" s="660"/>
      <c r="M26" s="61"/>
      <c r="N26" s="660"/>
      <c r="O26" s="660"/>
      <c r="P26" s="660"/>
      <c r="Q26" s="660"/>
      <c r="R26" s="660"/>
      <c r="S26" s="660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57"/>
    </row>
    <row r="27" spans="1:64" ht="12.75">
      <c r="A27" s="61"/>
      <c r="B27" s="61"/>
      <c r="C27" s="61"/>
      <c r="D27" s="61"/>
      <c r="E27" s="61"/>
      <c r="F27" s="61"/>
      <c r="G27" s="660"/>
      <c r="H27" s="660"/>
      <c r="I27" s="660"/>
      <c r="J27" s="660"/>
      <c r="K27" s="660"/>
      <c r="L27" s="660"/>
      <c r="M27" s="61"/>
      <c r="N27" s="660"/>
      <c r="O27" s="660"/>
      <c r="P27" s="660"/>
      <c r="Q27" s="660"/>
      <c r="R27" s="660"/>
      <c r="S27" s="660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57"/>
    </row>
    <row r="28" spans="1:64" ht="12.75">
      <c r="A28" s="61"/>
      <c r="B28" s="61"/>
      <c r="C28" s="61"/>
      <c r="D28" s="61"/>
      <c r="E28" s="61"/>
      <c r="F28" s="61"/>
      <c r="G28" s="660"/>
      <c r="H28" s="660"/>
      <c r="I28" s="660"/>
      <c r="J28" s="660"/>
      <c r="K28" s="660"/>
      <c r="L28" s="660"/>
      <c r="M28" s="61"/>
      <c r="N28" s="660"/>
      <c r="O28" s="660"/>
      <c r="P28" s="660"/>
      <c r="Q28" s="660"/>
      <c r="R28" s="660"/>
      <c r="S28" s="660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57"/>
    </row>
    <row r="29" spans="1:64" ht="12.75">
      <c r="A29" s="61"/>
      <c r="B29" s="61"/>
      <c r="C29" s="61"/>
      <c r="D29" s="61"/>
      <c r="E29" s="61"/>
      <c r="F29" s="61"/>
      <c r="G29" s="61"/>
      <c r="H29" s="61"/>
      <c r="I29" s="666"/>
      <c r="J29" s="666"/>
      <c r="K29" s="61"/>
      <c r="L29" s="61"/>
      <c r="M29" s="61"/>
      <c r="N29" s="61"/>
      <c r="O29" s="61"/>
      <c r="P29" s="666"/>
      <c r="Q29" s="666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57"/>
    </row>
    <row r="30" spans="1:64" ht="12.75">
      <c r="A30" s="61"/>
      <c r="B30" s="61"/>
      <c r="C30" s="61"/>
      <c r="D30" s="61"/>
      <c r="E30" s="61"/>
      <c r="F30" s="61"/>
      <c r="G30" s="61"/>
      <c r="H30" s="61"/>
      <c r="I30" s="666"/>
      <c r="J30" s="666"/>
      <c r="K30" s="61"/>
      <c r="L30" s="61"/>
      <c r="M30" s="61"/>
      <c r="N30" s="61"/>
      <c r="O30" s="61"/>
      <c r="P30" s="666"/>
      <c r="Q30" s="666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57"/>
    </row>
    <row r="31" spans="1:64" ht="12.7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57"/>
    </row>
    <row r="32" spans="1:64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</row>
    <row r="33" ht="11.25">
      <c r="A33" s="3"/>
    </row>
    <row r="34" ht="11.25">
      <c r="A34" s="3"/>
    </row>
    <row r="35" ht="11.25">
      <c r="A35" s="3"/>
    </row>
    <row r="36" ht="11.25">
      <c r="A36" s="3"/>
    </row>
    <row r="37" ht="11.25">
      <c r="A37" s="3"/>
    </row>
    <row r="38" ht="11.25">
      <c r="A38" s="3"/>
    </row>
    <row r="39" ht="11.25">
      <c r="A39" s="3"/>
    </row>
    <row r="40" ht="11.25">
      <c r="A40" s="3"/>
    </row>
    <row r="41" ht="11.25">
      <c r="A41" s="3"/>
    </row>
    <row r="42" ht="11.25">
      <c r="A42" s="3"/>
    </row>
    <row r="43" ht="11.25">
      <c r="A43" s="3"/>
    </row>
    <row r="44" ht="11.25">
      <c r="A44" s="3"/>
    </row>
    <row r="45" ht="11.25">
      <c r="A45" s="3"/>
    </row>
    <row r="46" ht="11.25">
      <c r="A46" s="3"/>
    </row>
    <row r="47" ht="11.25">
      <c r="A47" s="3"/>
    </row>
    <row r="48" ht="11.25">
      <c r="A48" s="3"/>
    </row>
    <row r="49" ht="11.25">
      <c r="A49" s="3"/>
    </row>
    <row r="50" ht="11.25">
      <c r="A50" s="3"/>
    </row>
    <row r="51" ht="11.25">
      <c r="A51" s="3"/>
    </row>
    <row r="52" ht="11.25">
      <c r="A52" s="3"/>
    </row>
    <row r="53" ht="11.25">
      <c r="A53" s="3"/>
    </row>
    <row r="54" ht="11.25">
      <c r="A54" s="3"/>
    </row>
    <row r="55" ht="11.25">
      <c r="A55" s="3"/>
    </row>
    <row r="56" ht="11.25">
      <c r="A56" s="3"/>
    </row>
    <row r="57" ht="11.25">
      <c r="A57" s="3"/>
    </row>
    <row r="58" ht="11.25">
      <c r="A58" s="3"/>
    </row>
    <row r="59" ht="11.25">
      <c r="A59" s="3"/>
    </row>
    <row r="60" ht="11.25">
      <c r="A60" s="3"/>
    </row>
    <row r="61" ht="11.25">
      <c r="A61" s="3"/>
    </row>
    <row r="62" ht="11.25">
      <c r="A62" s="3"/>
    </row>
    <row r="63" ht="11.25">
      <c r="A63" s="3"/>
    </row>
    <row r="64" ht="11.25">
      <c r="A64" s="3"/>
    </row>
    <row r="65" ht="11.25">
      <c r="A65" s="3"/>
    </row>
    <row r="66" ht="11.25">
      <c r="A66" s="3"/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3"/>
    </row>
    <row r="85" ht="11.25">
      <c r="A85" s="3"/>
    </row>
    <row r="86" ht="11.25">
      <c r="A86" s="3"/>
    </row>
    <row r="87" ht="11.25">
      <c r="A87" s="3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  <row r="229" ht="11.25">
      <c r="A229" s="3"/>
    </row>
    <row r="230" ht="11.25">
      <c r="A230" s="3"/>
    </row>
    <row r="231" ht="11.25">
      <c r="A231" s="3"/>
    </row>
    <row r="232" ht="11.25">
      <c r="A232" s="3"/>
    </row>
    <row r="233" ht="11.25">
      <c r="A233" s="3"/>
    </row>
    <row r="234" ht="11.25">
      <c r="A234" s="3"/>
    </row>
    <row r="235" ht="11.25">
      <c r="A235" s="3"/>
    </row>
    <row r="236" ht="11.25">
      <c r="A236" s="3"/>
    </row>
    <row r="237" ht="11.25">
      <c r="A237" s="3"/>
    </row>
    <row r="238" ht="11.25">
      <c r="A238" s="3"/>
    </row>
    <row r="239" ht="11.25">
      <c r="A239" s="3"/>
    </row>
    <row r="240" ht="11.25">
      <c r="A240" s="3"/>
    </row>
    <row r="241" ht="11.25">
      <c r="A241" s="3"/>
    </row>
    <row r="242" ht="11.25">
      <c r="A242" s="3"/>
    </row>
    <row r="243" ht="11.25">
      <c r="A243" s="3"/>
    </row>
    <row r="244" ht="11.25">
      <c r="A244" s="3"/>
    </row>
    <row r="245" ht="11.25">
      <c r="A245" s="3"/>
    </row>
    <row r="246" ht="11.25">
      <c r="A246" s="3"/>
    </row>
    <row r="247" ht="11.25">
      <c r="A247" s="3"/>
    </row>
    <row r="248" ht="11.25">
      <c r="A248" s="3"/>
    </row>
    <row r="249" ht="11.25">
      <c r="A249" s="3"/>
    </row>
    <row r="250" ht="11.25">
      <c r="A250" s="3"/>
    </row>
    <row r="251" ht="11.25">
      <c r="A251" s="3"/>
    </row>
    <row r="252" ht="11.25">
      <c r="A252" s="3"/>
    </row>
    <row r="253" ht="11.25">
      <c r="A253" s="3"/>
    </row>
    <row r="254" ht="11.25">
      <c r="A254" s="3"/>
    </row>
    <row r="255" ht="11.25">
      <c r="A255" s="3"/>
    </row>
    <row r="256" ht="11.25">
      <c r="A256" s="3"/>
    </row>
    <row r="257" ht="11.25">
      <c r="A257" s="3"/>
    </row>
    <row r="258" ht="11.25">
      <c r="A258" s="3"/>
    </row>
    <row r="259" ht="11.25">
      <c r="A259" s="3"/>
    </row>
    <row r="260" ht="11.25">
      <c r="A260" s="3"/>
    </row>
    <row r="261" ht="11.25">
      <c r="A261" s="3"/>
    </row>
    <row r="262" ht="11.25">
      <c r="A262" s="3"/>
    </row>
    <row r="263" ht="11.25">
      <c r="A263" s="3"/>
    </row>
    <row r="264" ht="11.25">
      <c r="A264" s="3"/>
    </row>
    <row r="265" ht="11.25">
      <c r="A265" s="3"/>
    </row>
    <row r="266" ht="11.25">
      <c r="A266" s="3"/>
    </row>
    <row r="267" ht="11.25">
      <c r="A267" s="3"/>
    </row>
    <row r="268" ht="11.25">
      <c r="A268" s="3"/>
    </row>
    <row r="269" ht="11.25">
      <c r="A269" s="3"/>
    </row>
    <row r="270" ht="11.25">
      <c r="A270" s="3"/>
    </row>
    <row r="271" ht="11.25">
      <c r="A271" s="3"/>
    </row>
    <row r="272" ht="11.25">
      <c r="A272" s="3"/>
    </row>
    <row r="273" ht="11.25">
      <c r="A273" s="3"/>
    </row>
    <row r="274" ht="11.25">
      <c r="A274" s="3"/>
    </row>
    <row r="275" ht="11.25">
      <c r="A275" s="3"/>
    </row>
    <row r="276" ht="11.25">
      <c r="A276" s="3"/>
    </row>
    <row r="277" ht="11.25">
      <c r="A277" s="3"/>
    </row>
    <row r="278" ht="11.25">
      <c r="A278" s="3"/>
    </row>
    <row r="279" ht="11.25">
      <c r="A279" s="3"/>
    </row>
    <row r="280" ht="11.25">
      <c r="A280" s="3"/>
    </row>
    <row r="281" ht="11.25">
      <c r="A281" s="3"/>
    </row>
    <row r="282" ht="11.25">
      <c r="A282" s="3"/>
    </row>
    <row r="283" ht="11.25">
      <c r="A283" s="3"/>
    </row>
    <row r="284" ht="11.25">
      <c r="A284" s="3"/>
    </row>
    <row r="285" ht="11.25">
      <c r="A285" s="3"/>
    </row>
    <row r="286" ht="11.25">
      <c r="A286" s="3"/>
    </row>
    <row r="287" ht="11.25">
      <c r="A287" s="3"/>
    </row>
    <row r="288" ht="11.25">
      <c r="A288" s="3"/>
    </row>
    <row r="289" ht="11.25">
      <c r="A289" s="3"/>
    </row>
    <row r="290" ht="11.25">
      <c r="A290" s="3"/>
    </row>
    <row r="291" ht="11.25">
      <c r="A291" s="3"/>
    </row>
    <row r="292" ht="11.25">
      <c r="A292" s="3"/>
    </row>
    <row r="293" ht="11.25">
      <c r="A293" s="3"/>
    </row>
    <row r="294" ht="11.25">
      <c r="A294" s="3"/>
    </row>
    <row r="295" ht="11.25">
      <c r="A295" s="3"/>
    </row>
    <row r="296" ht="11.25">
      <c r="A296" s="3"/>
    </row>
    <row r="297" ht="11.25">
      <c r="A297" s="3"/>
    </row>
    <row r="298" ht="11.25">
      <c r="A298" s="3"/>
    </row>
    <row r="299" ht="11.25">
      <c r="A299" s="3"/>
    </row>
    <row r="300" ht="11.25">
      <c r="A300" s="3"/>
    </row>
    <row r="301" ht="11.25">
      <c r="A301" s="3"/>
    </row>
    <row r="302" ht="11.25">
      <c r="A302" s="3"/>
    </row>
    <row r="303" ht="11.25">
      <c r="A303" s="3"/>
    </row>
    <row r="304" ht="11.25">
      <c r="A304" s="3"/>
    </row>
    <row r="305" ht="11.25">
      <c r="A305" s="3"/>
    </row>
    <row r="306" ht="11.25">
      <c r="A306" s="3"/>
    </row>
    <row r="307" ht="11.25">
      <c r="A307" s="3"/>
    </row>
    <row r="308" ht="11.25">
      <c r="A308" s="3"/>
    </row>
    <row r="309" ht="11.25">
      <c r="A309" s="3"/>
    </row>
    <row r="310" ht="11.25">
      <c r="A310" s="3"/>
    </row>
    <row r="311" ht="11.25">
      <c r="A311" s="3"/>
    </row>
    <row r="312" ht="11.25">
      <c r="A312" s="3"/>
    </row>
    <row r="313" ht="11.25">
      <c r="A313" s="3"/>
    </row>
    <row r="314" ht="11.25">
      <c r="A314" s="3"/>
    </row>
    <row r="315" ht="11.25">
      <c r="A315" s="3"/>
    </row>
    <row r="316" ht="11.25">
      <c r="A316" s="3"/>
    </row>
    <row r="317" ht="11.25">
      <c r="A317" s="3"/>
    </row>
    <row r="318" ht="11.25">
      <c r="A318" s="3"/>
    </row>
    <row r="319" ht="11.25">
      <c r="A319" s="3"/>
    </row>
    <row r="320" ht="11.25">
      <c r="A320" s="3"/>
    </row>
    <row r="321" ht="11.25">
      <c r="A321" s="3"/>
    </row>
    <row r="322" ht="11.25">
      <c r="A322" s="3"/>
    </row>
    <row r="323" ht="11.25">
      <c r="A323" s="3"/>
    </row>
    <row r="324" ht="11.25">
      <c r="A324" s="3"/>
    </row>
    <row r="325" ht="11.25">
      <c r="A325" s="3"/>
    </row>
    <row r="326" ht="11.25">
      <c r="A326" s="3"/>
    </row>
    <row r="327" ht="11.25">
      <c r="A327" s="3"/>
    </row>
    <row r="328" ht="11.25">
      <c r="A328" s="3"/>
    </row>
    <row r="329" ht="11.25">
      <c r="A329" s="3"/>
    </row>
    <row r="330" ht="11.25">
      <c r="A330" s="3"/>
    </row>
    <row r="331" ht="11.25">
      <c r="A331" s="3"/>
    </row>
    <row r="332" ht="11.25">
      <c r="A332" s="3"/>
    </row>
    <row r="333" ht="11.25">
      <c r="A333" s="3"/>
    </row>
    <row r="334" ht="11.25">
      <c r="A334" s="3"/>
    </row>
    <row r="335" ht="11.25">
      <c r="A335" s="3"/>
    </row>
    <row r="336" ht="11.25">
      <c r="A336" s="3"/>
    </row>
    <row r="337" ht="11.25">
      <c r="A337" s="3"/>
    </row>
    <row r="338" ht="11.25">
      <c r="A338" s="3"/>
    </row>
    <row r="339" ht="11.25">
      <c r="A339" s="3"/>
    </row>
    <row r="340" ht="11.25">
      <c r="A340" s="3"/>
    </row>
    <row r="341" ht="11.25">
      <c r="A341" s="3"/>
    </row>
    <row r="342" ht="11.25">
      <c r="A342" s="3"/>
    </row>
    <row r="343" ht="11.25">
      <c r="A343" s="3"/>
    </row>
    <row r="344" ht="11.25">
      <c r="A344" s="3"/>
    </row>
    <row r="345" ht="11.25">
      <c r="A345" s="3"/>
    </row>
    <row r="346" ht="11.25">
      <c r="A346" s="3"/>
    </row>
    <row r="347" ht="11.25">
      <c r="A347" s="3"/>
    </row>
    <row r="348" ht="11.25">
      <c r="A348" s="3"/>
    </row>
    <row r="349" ht="11.25">
      <c r="A349" s="3"/>
    </row>
    <row r="350" ht="11.25">
      <c r="A350" s="3"/>
    </row>
    <row r="351" ht="11.25">
      <c r="A351" s="3"/>
    </row>
    <row r="352" ht="11.25">
      <c r="A352" s="3"/>
    </row>
    <row r="353" ht="11.25">
      <c r="A353" s="3"/>
    </row>
    <row r="354" ht="11.25">
      <c r="A354" s="3"/>
    </row>
    <row r="355" ht="11.25">
      <c r="A355" s="3"/>
    </row>
    <row r="356" ht="11.25">
      <c r="A356" s="3"/>
    </row>
    <row r="357" ht="11.25">
      <c r="A357" s="3"/>
    </row>
    <row r="358" ht="11.25">
      <c r="A358" s="3"/>
    </row>
    <row r="359" ht="11.25">
      <c r="A359" s="3"/>
    </row>
    <row r="360" ht="11.25">
      <c r="A360" s="3"/>
    </row>
    <row r="361" ht="11.25">
      <c r="A361" s="3"/>
    </row>
    <row r="362" ht="11.25">
      <c r="A362" s="3"/>
    </row>
    <row r="363" ht="11.25">
      <c r="A363" s="3"/>
    </row>
    <row r="364" ht="11.25">
      <c r="A364" s="3"/>
    </row>
    <row r="365" ht="11.25">
      <c r="A365" s="3"/>
    </row>
    <row r="366" ht="11.25">
      <c r="A366" s="3"/>
    </row>
    <row r="367" ht="11.25">
      <c r="A367" s="3"/>
    </row>
    <row r="368" ht="11.25">
      <c r="A368" s="3"/>
    </row>
    <row r="369" ht="11.25">
      <c r="A369" s="3"/>
    </row>
    <row r="370" ht="11.25">
      <c r="A370" s="3"/>
    </row>
    <row r="371" ht="11.25">
      <c r="A371" s="3"/>
    </row>
    <row r="372" ht="11.25">
      <c r="A372" s="3"/>
    </row>
    <row r="373" ht="11.25">
      <c r="A373" s="3"/>
    </row>
    <row r="374" ht="11.25">
      <c r="A374" s="3"/>
    </row>
    <row r="375" ht="11.25">
      <c r="A375" s="3"/>
    </row>
    <row r="376" ht="11.25">
      <c r="A376" s="3"/>
    </row>
    <row r="377" ht="11.25">
      <c r="A377" s="3"/>
    </row>
    <row r="378" ht="11.25">
      <c r="A378" s="3"/>
    </row>
    <row r="379" ht="11.25">
      <c r="A379" s="3"/>
    </row>
    <row r="380" ht="11.25">
      <c r="A380" s="3"/>
    </row>
    <row r="381" ht="11.25">
      <c r="A381" s="3"/>
    </row>
    <row r="382" ht="11.25">
      <c r="A382" s="3"/>
    </row>
    <row r="383" ht="11.25">
      <c r="A383" s="3"/>
    </row>
    <row r="384" ht="11.25">
      <c r="A384" s="3"/>
    </row>
    <row r="385" ht="11.25">
      <c r="A385" s="3"/>
    </row>
    <row r="386" ht="11.25">
      <c r="A386" s="3"/>
    </row>
    <row r="387" ht="11.25">
      <c r="A387" s="3"/>
    </row>
    <row r="388" ht="11.25">
      <c r="A388" s="3"/>
    </row>
    <row r="389" ht="11.25">
      <c r="A389" s="3"/>
    </row>
    <row r="390" ht="11.25">
      <c r="A390" s="3"/>
    </row>
    <row r="391" ht="11.25">
      <c r="A391" s="3"/>
    </row>
    <row r="392" ht="11.25">
      <c r="A392" s="3"/>
    </row>
    <row r="393" ht="11.25">
      <c r="A393" s="3"/>
    </row>
    <row r="394" ht="11.25">
      <c r="A394" s="3"/>
    </row>
    <row r="395" ht="11.25">
      <c r="A395" s="3"/>
    </row>
    <row r="396" ht="11.25">
      <c r="A396" s="3"/>
    </row>
    <row r="397" ht="11.25">
      <c r="A397" s="3"/>
    </row>
    <row r="398" ht="11.25">
      <c r="A398" s="3"/>
    </row>
    <row r="399" ht="11.25">
      <c r="A399" s="3"/>
    </row>
    <row r="400" ht="11.25">
      <c r="A400" s="3"/>
    </row>
    <row r="401" ht="11.25">
      <c r="A401" s="3"/>
    </row>
    <row r="402" ht="11.25">
      <c r="A402" s="3"/>
    </row>
    <row r="403" ht="11.25">
      <c r="A403" s="3"/>
    </row>
    <row r="404" ht="11.25">
      <c r="A404" s="3"/>
    </row>
    <row r="405" ht="11.25">
      <c r="A405" s="3"/>
    </row>
    <row r="406" ht="11.25">
      <c r="A406" s="3"/>
    </row>
    <row r="407" ht="11.25">
      <c r="A407" s="3"/>
    </row>
    <row r="408" ht="11.25">
      <c r="A408" s="3"/>
    </row>
    <row r="409" ht="11.25">
      <c r="A409" s="3"/>
    </row>
    <row r="410" ht="11.25">
      <c r="A410" s="3"/>
    </row>
    <row r="411" ht="11.25">
      <c r="A411" s="3"/>
    </row>
    <row r="412" ht="11.25">
      <c r="A412" s="3"/>
    </row>
    <row r="413" ht="11.25">
      <c r="A413" s="3"/>
    </row>
    <row r="414" ht="11.25">
      <c r="A414" s="3"/>
    </row>
    <row r="415" ht="11.25">
      <c r="A415" s="3"/>
    </row>
    <row r="416" ht="11.25">
      <c r="A416" s="3"/>
    </row>
    <row r="417" ht="11.25">
      <c r="A417" s="3"/>
    </row>
    <row r="418" ht="11.25">
      <c r="A418" s="3"/>
    </row>
    <row r="419" ht="11.25">
      <c r="A419" s="3"/>
    </row>
    <row r="420" ht="11.25">
      <c r="A420" s="3"/>
    </row>
    <row r="421" ht="11.25">
      <c r="A421" s="3"/>
    </row>
    <row r="422" ht="11.25">
      <c r="A422" s="3"/>
    </row>
    <row r="423" ht="11.25">
      <c r="A423" s="3"/>
    </row>
  </sheetData>
  <sheetProtection/>
  <mergeCells count="68">
    <mergeCell ref="G25:L28"/>
    <mergeCell ref="N25:S28"/>
    <mergeCell ref="I29:J30"/>
    <mergeCell ref="P29:Q30"/>
    <mergeCell ref="AI18:AN21"/>
    <mergeCell ref="AP18:AU21"/>
    <mergeCell ref="AW18:BB21"/>
    <mergeCell ref="I22:J23"/>
    <mergeCell ref="P22:Q23"/>
    <mergeCell ref="W22:X23"/>
    <mergeCell ref="AD22:AE23"/>
    <mergeCell ref="AK22:AL23"/>
    <mergeCell ref="AR22:AS23"/>
    <mergeCell ref="AY22:AZ23"/>
    <mergeCell ref="BF11:BH11"/>
    <mergeCell ref="BI11:BI12"/>
    <mergeCell ref="BJ11:BJ12"/>
    <mergeCell ref="BK11:BK12"/>
    <mergeCell ref="BA16:BB16"/>
    <mergeCell ref="A18:E18"/>
    <mergeCell ref="G18:L19"/>
    <mergeCell ref="N18:S21"/>
    <mergeCell ref="U18:Z21"/>
    <mergeCell ref="AB18:AG21"/>
    <mergeCell ref="AT11:AV11"/>
    <mergeCell ref="AW11:AW12"/>
    <mergeCell ref="AX11:BA11"/>
    <mergeCell ref="BB11:BB12"/>
    <mergeCell ref="BC11:BD11"/>
    <mergeCell ref="BE11:BE12"/>
    <mergeCell ref="AF11:AF12"/>
    <mergeCell ref="AG11:AI11"/>
    <mergeCell ref="AJ11:AJ12"/>
    <mergeCell ref="AK11:AN11"/>
    <mergeCell ref="AO11:AR11"/>
    <mergeCell ref="AS11:AS12"/>
    <mergeCell ref="S11:S12"/>
    <mergeCell ref="T11:V11"/>
    <mergeCell ref="W11:W12"/>
    <mergeCell ref="X11:Z11"/>
    <mergeCell ref="AA11:AA12"/>
    <mergeCell ref="AB11:AE11"/>
    <mergeCell ref="M8:AU8"/>
    <mergeCell ref="AY8:BK8"/>
    <mergeCell ref="AY9:BK9"/>
    <mergeCell ref="A11:A12"/>
    <mergeCell ref="B11:E11"/>
    <mergeCell ref="F11:F12"/>
    <mergeCell ref="G11:I11"/>
    <mergeCell ref="J11:J12"/>
    <mergeCell ref="K11:N11"/>
    <mergeCell ref="O11:R11"/>
    <mergeCell ref="A5:O5"/>
    <mergeCell ref="AW5:BK7"/>
    <mergeCell ref="A6:L6"/>
    <mergeCell ref="P6:AT6"/>
    <mergeCell ref="A7:L7"/>
    <mergeCell ref="A4:L4"/>
    <mergeCell ref="A8:L8"/>
    <mergeCell ref="AW1:BJ1"/>
    <mergeCell ref="A2:L2"/>
    <mergeCell ref="P2:AT2"/>
    <mergeCell ref="AW2:BJ2"/>
    <mergeCell ref="A3:L3"/>
    <mergeCell ref="P3:AT3"/>
    <mergeCell ref="AW3:BK3"/>
    <mergeCell ref="P4:AT4"/>
    <mergeCell ref="AW4:BK4"/>
  </mergeCells>
  <printOptions horizontalCentered="1"/>
  <pageMargins left="0.3937007874015748" right="0.3937007874015748" top="0.3937007874015748" bottom="0.3937007874015748" header="0.31496062992125984" footer="0.2362204724409449"/>
  <pageSetup fitToHeight="4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644"/>
  <sheetViews>
    <sheetView tabSelected="1" zoomScale="160" zoomScaleNormal="160" zoomScalePageLayoutView="0" workbookViewId="0" topLeftCell="A1">
      <pane ySplit="8" topLeftCell="A30" activePane="bottomLeft" state="frozen"/>
      <selection pane="topLeft" activeCell="A1" sqref="A1"/>
      <selection pane="bottomLeft" activeCell="AB25" sqref="AB25"/>
    </sheetView>
  </sheetViews>
  <sheetFormatPr defaultColWidth="9.00390625" defaultRowHeight="12.75"/>
  <cols>
    <col min="1" max="1" width="6.875" style="4" customWidth="1"/>
    <col min="2" max="2" width="26.875" style="3" customWidth="1"/>
    <col min="3" max="3" width="3.125" style="3" customWidth="1"/>
    <col min="4" max="4" width="3.25390625" style="3" customWidth="1"/>
    <col min="5" max="5" width="3.00390625" style="3" customWidth="1"/>
    <col min="6" max="6" width="3.125" style="3" customWidth="1"/>
    <col min="7" max="7" width="3.25390625" style="3" customWidth="1"/>
    <col min="8" max="8" width="3.00390625" style="3" customWidth="1"/>
    <col min="9" max="9" width="3.25390625" style="3" customWidth="1"/>
    <col min="10" max="10" width="3.125" style="3" customWidth="1"/>
    <col min="11" max="11" width="4.875" style="3" customWidth="1"/>
    <col min="12" max="12" width="4.625" style="3" customWidth="1"/>
    <col min="13" max="13" width="5.00390625" style="3" customWidth="1"/>
    <col min="14" max="14" width="4.625" style="3" customWidth="1"/>
    <col min="15" max="15" width="4.375" style="3" customWidth="1"/>
    <col min="16" max="16" width="3.375" style="3" customWidth="1"/>
    <col min="17" max="17" width="3.875" style="3" customWidth="1"/>
    <col min="18" max="19" width="4.75390625" style="4" customWidth="1"/>
    <col min="20" max="20" width="4.625" style="4" customWidth="1"/>
    <col min="21" max="23" width="4.75390625" style="4" customWidth="1"/>
    <col min="24" max="24" width="5.00390625" style="2" customWidth="1"/>
    <col min="25" max="25" width="4.875" style="2" customWidth="1"/>
    <col min="26" max="34" width="9.125" style="2" customWidth="1"/>
    <col min="35" max="16384" width="9.125" style="3" customWidth="1"/>
  </cols>
  <sheetData>
    <row r="1" spans="1:34" s="14" customFormat="1" ht="14.25" customHeight="1" thickBot="1">
      <c r="A1" s="706" t="s">
        <v>191</v>
      </c>
      <c r="B1" s="706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21"/>
      <c r="S1" s="22"/>
      <c r="T1" s="22"/>
      <c r="U1" s="22"/>
      <c r="V1" s="22"/>
      <c r="W1" s="22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27" ht="30" customHeight="1">
      <c r="A2" s="707" t="s">
        <v>46</v>
      </c>
      <c r="B2" s="710" t="s">
        <v>47</v>
      </c>
      <c r="C2" s="719" t="s">
        <v>48</v>
      </c>
      <c r="D2" s="720"/>
      <c r="E2" s="720"/>
      <c r="F2" s="720"/>
      <c r="G2" s="720"/>
      <c r="H2" s="720"/>
      <c r="I2" s="720"/>
      <c r="J2" s="721"/>
      <c r="K2" s="687" t="s">
        <v>83</v>
      </c>
      <c r="L2" s="690" t="s">
        <v>49</v>
      </c>
      <c r="M2" s="691"/>
      <c r="N2" s="691"/>
      <c r="O2" s="691"/>
      <c r="P2" s="691"/>
      <c r="Q2" s="692"/>
      <c r="R2" s="693" t="s">
        <v>51</v>
      </c>
      <c r="S2" s="694"/>
      <c r="T2" s="694"/>
      <c r="U2" s="694"/>
      <c r="V2" s="694"/>
      <c r="W2" s="694"/>
      <c r="X2" s="694"/>
      <c r="Y2" s="695"/>
      <c r="AA2" s="2" t="s">
        <v>22</v>
      </c>
    </row>
    <row r="3" spans="1:25" ht="23.25" customHeight="1">
      <c r="A3" s="708"/>
      <c r="B3" s="711"/>
      <c r="C3" s="722"/>
      <c r="D3" s="723"/>
      <c r="E3" s="723"/>
      <c r="F3" s="723"/>
      <c r="G3" s="723"/>
      <c r="H3" s="723"/>
      <c r="I3" s="723"/>
      <c r="J3" s="724"/>
      <c r="K3" s="688"/>
      <c r="L3" s="676" t="s">
        <v>84</v>
      </c>
      <c r="M3" s="699" t="s">
        <v>87</v>
      </c>
      <c r="N3" s="700"/>
      <c r="O3" s="700"/>
      <c r="P3" s="700"/>
      <c r="Q3" s="701"/>
      <c r="R3" s="686" t="s">
        <v>22</v>
      </c>
      <c r="S3" s="680"/>
      <c r="T3" s="680" t="s">
        <v>21</v>
      </c>
      <c r="U3" s="680"/>
      <c r="V3" s="680" t="s">
        <v>20</v>
      </c>
      <c r="W3" s="680"/>
      <c r="X3" s="674" t="s">
        <v>100</v>
      </c>
      <c r="Y3" s="675"/>
    </row>
    <row r="4" spans="1:25" ht="23.25" customHeight="1">
      <c r="A4" s="708"/>
      <c r="B4" s="711"/>
      <c r="C4" s="722"/>
      <c r="D4" s="723"/>
      <c r="E4" s="723"/>
      <c r="F4" s="723"/>
      <c r="G4" s="723"/>
      <c r="H4" s="723"/>
      <c r="I4" s="723"/>
      <c r="J4" s="724"/>
      <c r="K4" s="688"/>
      <c r="L4" s="677"/>
      <c r="M4" s="699" t="s">
        <v>88</v>
      </c>
      <c r="N4" s="702"/>
      <c r="O4" s="702"/>
      <c r="P4" s="702"/>
      <c r="Q4" s="669" t="s">
        <v>90</v>
      </c>
      <c r="R4" s="672" t="s">
        <v>19</v>
      </c>
      <c r="S4" s="667" t="s">
        <v>18</v>
      </c>
      <c r="T4" s="667" t="s">
        <v>10</v>
      </c>
      <c r="U4" s="667" t="s">
        <v>7</v>
      </c>
      <c r="V4" s="667" t="s">
        <v>3</v>
      </c>
      <c r="W4" s="667" t="s">
        <v>1</v>
      </c>
      <c r="X4" s="667" t="s">
        <v>101</v>
      </c>
      <c r="Y4" s="681" t="s">
        <v>102</v>
      </c>
    </row>
    <row r="5" spans="1:25" ht="34.5" customHeight="1">
      <c r="A5" s="708"/>
      <c r="B5" s="711"/>
      <c r="C5" s="725" t="s">
        <v>91</v>
      </c>
      <c r="D5" s="726"/>
      <c r="E5" s="726"/>
      <c r="F5" s="726"/>
      <c r="G5" s="726"/>
      <c r="H5" s="726"/>
      <c r="I5" s="726"/>
      <c r="J5" s="727"/>
      <c r="K5" s="688"/>
      <c r="L5" s="678"/>
      <c r="M5" s="696" t="s">
        <v>85</v>
      </c>
      <c r="N5" s="684" t="s">
        <v>89</v>
      </c>
      <c r="O5" s="685"/>
      <c r="P5" s="685"/>
      <c r="Q5" s="670"/>
      <c r="R5" s="673"/>
      <c r="S5" s="668"/>
      <c r="T5" s="668"/>
      <c r="U5" s="668"/>
      <c r="V5" s="668"/>
      <c r="W5" s="668"/>
      <c r="X5" s="668"/>
      <c r="Y5" s="705"/>
    </row>
    <row r="6" spans="1:25" ht="15.75" customHeight="1" thickBot="1">
      <c r="A6" s="708"/>
      <c r="B6" s="711"/>
      <c r="C6" s="713">
        <v>1</v>
      </c>
      <c r="D6" s="715">
        <v>2</v>
      </c>
      <c r="E6" s="715">
        <v>3</v>
      </c>
      <c r="F6" s="715">
        <v>4</v>
      </c>
      <c r="G6" s="715">
        <v>5</v>
      </c>
      <c r="H6" s="715">
        <v>6</v>
      </c>
      <c r="I6" s="715">
        <v>7</v>
      </c>
      <c r="J6" s="717">
        <v>8</v>
      </c>
      <c r="K6" s="688"/>
      <c r="L6" s="678"/>
      <c r="M6" s="697"/>
      <c r="N6" s="682" t="s">
        <v>82</v>
      </c>
      <c r="O6" s="682" t="s">
        <v>50</v>
      </c>
      <c r="P6" s="703" t="s">
        <v>86</v>
      </c>
      <c r="Q6" s="670"/>
      <c r="R6" s="672" t="s">
        <v>13</v>
      </c>
      <c r="S6" s="667"/>
      <c r="T6" s="667"/>
      <c r="U6" s="667"/>
      <c r="V6" s="667"/>
      <c r="W6" s="667"/>
      <c r="X6" s="667"/>
      <c r="Y6" s="681"/>
    </row>
    <row r="7" spans="1:34" s="4" customFormat="1" ht="34.5" customHeight="1" thickBot="1">
      <c r="A7" s="709"/>
      <c r="B7" s="712"/>
      <c r="C7" s="714"/>
      <c r="D7" s="716"/>
      <c r="E7" s="716"/>
      <c r="F7" s="716"/>
      <c r="G7" s="716"/>
      <c r="H7" s="716"/>
      <c r="I7" s="716"/>
      <c r="J7" s="718"/>
      <c r="K7" s="689"/>
      <c r="L7" s="679"/>
      <c r="M7" s="698"/>
      <c r="N7" s="683"/>
      <c r="O7" s="683"/>
      <c r="P7" s="704"/>
      <c r="Q7" s="671"/>
      <c r="R7" s="457">
        <v>16</v>
      </c>
      <c r="S7" s="371">
        <v>23</v>
      </c>
      <c r="T7" s="371">
        <v>16.5</v>
      </c>
      <c r="U7" s="371">
        <v>18</v>
      </c>
      <c r="V7" s="371">
        <v>15</v>
      </c>
      <c r="W7" s="371">
        <v>15</v>
      </c>
      <c r="X7" s="372">
        <v>14.5</v>
      </c>
      <c r="Y7" s="373">
        <v>13</v>
      </c>
      <c r="Z7" s="32"/>
      <c r="AA7" s="32"/>
      <c r="AB7" s="32"/>
      <c r="AC7" s="32"/>
      <c r="AD7" s="32"/>
      <c r="AE7" s="32"/>
      <c r="AF7" s="32"/>
      <c r="AG7" s="32"/>
      <c r="AH7" s="32"/>
    </row>
    <row r="8" spans="1:34" s="4" customFormat="1" ht="13.5" customHeight="1" thickBot="1">
      <c r="A8" s="438">
        <v>1</v>
      </c>
      <c r="B8" s="439">
        <v>2</v>
      </c>
      <c r="C8" s="733">
        <v>3</v>
      </c>
      <c r="D8" s="733"/>
      <c r="E8" s="733"/>
      <c r="F8" s="733"/>
      <c r="G8" s="733"/>
      <c r="H8" s="733"/>
      <c r="I8" s="440"/>
      <c r="J8" s="440"/>
      <c r="K8" s="441">
        <v>4</v>
      </c>
      <c r="L8" s="441">
        <v>5</v>
      </c>
      <c r="M8" s="441">
        <v>6</v>
      </c>
      <c r="N8" s="441">
        <v>7</v>
      </c>
      <c r="O8" s="441">
        <v>8</v>
      </c>
      <c r="P8" s="441">
        <v>9</v>
      </c>
      <c r="Q8" s="439">
        <v>10</v>
      </c>
      <c r="R8" s="438">
        <v>11</v>
      </c>
      <c r="S8" s="441">
        <v>12</v>
      </c>
      <c r="T8" s="442">
        <v>13</v>
      </c>
      <c r="U8" s="442">
        <v>14</v>
      </c>
      <c r="V8" s="441">
        <v>15</v>
      </c>
      <c r="W8" s="441">
        <v>16</v>
      </c>
      <c r="X8" s="443">
        <v>17</v>
      </c>
      <c r="Y8" s="444">
        <v>18</v>
      </c>
      <c r="Z8" s="32"/>
      <c r="AA8" s="32" t="s">
        <v>158</v>
      </c>
      <c r="AB8" s="32"/>
      <c r="AC8" s="32"/>
      <c r="AD8" s="32"/>
      <c r="AE8" s="32"/>
      <c r="AF8" s="32"/>
      <c r="AG8" s="32"/>
      <c r="AH8" s="32"/>
    </row>
    <row r="9" spans="1:34" s="4" customFormat="1" ht="13.5" customHeight="1" thickBot="1">
      <c r="A9" s="359"/>
      <c r="B9" s="360"/>
      <c r="C9" s="361"/>
      <c r="D9" s="361"/>
      <c r="E9" s="361"/>
      <c r="F9" s="361"/>
      <c r="G9" s="361"/>
      <c r="H9" s="361"/>
      <c r="I9" s="361"/>
      <c r="J9" s="362"/>
      <c r="K9" s="359"/>
      <c r="L9" s="363"/>
      <c r="M9" s="447"/>
      <c r="N9" s="446"/>
      <c r="O9" s="364"/>
      <c r="P9" s="364"/>
      <c r="Q9" s="201" t="s">
        <v>167</v>
      </c>
      <c r="R9" s="581">
        <f aca="true" t="shared" si="0" ref="R9:Y9">R7*36</f>
        <v>576</v>
      </c>
      <c r="S9" s="582">
        <f t="shared" si="0"/>
        <v>828</v>
      </c>
      <c r="T9" s="582">
        <f t="shared" si="0"/>
        <v>594</v>
      </c>
      <c r="U9" s="582">
        <f t="shared" si="0"/>
        <v>648</v>
      </c>
      <c r="V9" s="582">
        <f t="shared" si="0"/>
        <v>540</v>
      </c>
      <c r="W9" s="582">
        <f t="shared" si="0"/>
        <v>540</v>
      </c>
      <c r="X9" s="582">
        <f t="shared" si="0"/>
        <v>522</v>
      </c>
      <c r="Y9" s="583">
        <f t="shared" si="0"/>
        <v>468</v>
      </c>
      <c r="Z9" s="32"/>
      <c r="AA9" s="32"/>
      <c r="AB9" s="32"/>
      <c r="AC9" s="32"/>
      <c r="AD9" s="32"/>
      <c r="AE9" s="32"/>
      <c r="AF9" s="32"/>
      <c r="AG9" s="32"/>
      <c r="AH9" s="32"/>
    </row>
    <row r="10" spans="1:34" s="4" customFormat="1" ht="13.5" customHeight="1" thickBot="1">
      <c r="A10" s="365"/>
      <c r="B10" s="366"/>
      <c r="C10" s="367"/>
      <c r="D10" s="367"/>
      <c r="E10" s="367"/>
      <c r="F10" s="367"/>
      <c r="G10" s="367"/>
      <c r="H10" s="367"/>
      <c r="I10" s="367"/>
      <c r="J10" s="368" t="s">
        <v>196</v>
      </c>
      <c r="K10" s="436">
        <v>7578</v>
      </c>
      <c r="L10" s="437">
        <f aca="true" t="shared" si="1" ref="L10:Y10">L11+L32</f>
        <v>2153</v>
      </c>
      <c r="M10" s="448">
        <f t="shared" si="1"/>
        <v>5040</v>
      </c>
      <c r="N10" s="435">
        <f t="shared" si="1"/>
        <v>1520</v>
      </c>
      <c r="O10" s="435">
        <f t="shared" si="1"/>
        <v>2282</v>
      </c>
      <c r="P10" s="435">
        <f t="shared" si="1"/>
        <v>12</v>
      </c>
      <c r="Q10" s="435">
        <f t="shared" si="1"/>
        <v>828</v>
      </c>
      <c r="R10" s="485">
        <f t="shared" si="1"/>
        <v>576</v>
      </c>
      <c r="S10" s="479">
        <f t="shared" si="1"/>
        <v>828</v>
      </c>
      <c r="T10" s="479">
        <f t="shared" si="1"/>
        <v>594</v>
      </c>
      <c r="U10" s="479">
        <f t="shared" si="1"/>
        <v>648</v>
      </c>
      <c r="V10" s="479">
        <f t="shared" si="1"/>
        <v>540</v>
      </c>
      <c r="W10" s="479">
        <f t="shared" si="1"/>
        <v>540</v>
      </c>
      <c r="X10" s="479">
        <f t="shared" si="1"/>
        <v>522</v>
      </c>
      <c r="Y10" s="480">
        <f t="shared" si="1"/>
        <v>468</v>
      </c>
      <c r="Z10" s="32"/>
      <c r="AA10" s="32"/>
      <c r="AB10" s="32"/>
      <c r="AC10" s="32"/>
      <c r="AD10" s="32"/>
      <c r="AE10" s="32"/>
      <c r="AF10" s="32"/>
      <c r="AG10" s="32"/>
      <c r="AH10" s="32"/>
    </row>
    <row r="11" spans="1:48" s="15" customFormat="1" ht="21" customHeight="1" thickBot="1">
      <c r="A11" s="527"/>
      <c r="B11" s="557" t="s">
        <v>72</v>
      </c>
      <c r="C11" s="541"/>
      <c r="D11" s="514"/>
      <c r="E11" s="515"/>
      <c r="F11" s="516"/>
      <c r="G11" s="517"/>
      <c r="H11" s="517"/>
      <c r="I11" s="518"/>
      <c r="J11" s="519"/>
      <c r="K11" s="258">
        <f>K12+K22+K26</f>
        <v>2106</v>
      </c>
      <c r="L11" s="259">
        <f>L12+L22+L26</f>
        <v>702</v>
      </c>
      <c r="M11" s="257">
        <f>M12+M22+M26</f>
        <v>1404</v>
      </c>
      <c r="N11" s="260">
        <f>N12+N26</f>
        <v>344</v>
      </c>
      <c r="O11" s="261">
        <f>O12+O26</f>
        <v>630</v>
      </c>
      <c r="P11" s="261">
        <f>P12+P26</f>
        <v>0</v>
      </c>
      <c r="Q11" s="261">
        <f>Q12+Q26</f>
        <v>0</v>
      </c>
      <c r="R11" s="139">
        <f aca="true" t="shared" si="2" ref="R11:Y11">R12+R22+R26</f>
        <v>576</v>
      </c>
      <c r="S11" s="140">
        <f t="shared" si="2"/>
        <v>828</v>
      </c>
      <c r="T11" s="140">
        <f t="shared" si="2"/>
        <v>0</v>
      </c>
      <c r="U11" s="140">
        <f t="shared" si="2"/>
        <v>0</v>
      </c>
      <c r="V11" s="140">
        <f t="shared" si="2"/>
        <v>0</v>
      </c>
      <c r="W11" s="140">
        <f t="shared" si="2"/>
        <v>0</v>
      </c>
      <c r="X11" s="140">
        <f t="shared" si="2"/>
        <v>0</v>
      </c>
      <c r="Y11" s="147">
        <f t="shared" si="2"/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s="15" customFormat="1" ht="25.5" customHeight="1" thickBot="1">
      <c r="A12" s="345" t="s">
        <v>223</v>
      </c>
      <c r="B12" s="558" t="s">
        <v>73</v>
      </c>
      <c r="C12" s="542"/>
      <c r="D12" s="343"/>
      <c r="E12" s="344"/>
      <c r="F12" s="344"/>
      <c r="G12" s="344"/>
      <c r="H12" s="344"/>
      <c r="I12" s="344"/>
      <c r="J12" s="520"/>
      <c r="K12" s="345">
        <f aca="true" t="shared" si="3" ref="K12:Q12">K13+K14+K15+K16+K17+K18+K19+K20+K21</f>
        <v>1461</v>
      </c>
      <c r="L12" s="346">
        <f t="shared" si="3"/>
        <v>487</v>
      </c>
      <c r="M12" s="347">
        <f t="shared" si="3"/>
        <v>974</v>
      </c>
      <c r="N12" s="348">
        <f t="shared" si="3"/>
        <v>344</v>
      </c>
      <c r="O12" s="349">
        <f t="shared" si="3"/>
        <v>630</v>
      </c>
      <c r="P12" s="349">
        <f t="shared" si="3"/>
        <v>0</v>
      </c>
      <c r="Q12" s="350">
        <f t="shared" si="3"/>
        <v>0</v>
      </c>
      <c r="R12" s="342">
        <f>R13+R14+R15+R16+R17+R18+R19+R20</f>
        <v>386</v>
      </c>
      <c r="S12" s="349">
        <f>S13+S14+S15+S16+S17+S18+S19+S20</f>
        <v>588</v>
      </c>
      <c r="T12" s="349"/>
      <c r="U12" s="349"/>
      <c r="V12" s="349"/>
      <c r="W12" s="349"/>
      <c r="X12" s="351"/>
      <c r="Y12" s="35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s="15" customFormat="1" ht="16.5" customHeight="1">
      <c r="A13" s="528" t="s">
        <v>224</v>
      </c>
      <c r="B13" s="559" t="s">
        <v>103</v>
      </c>
      <c r="C13" s="543"/>
      <c r="D13" s="89" t="s">
        <v>53</v>
      </c>
      <c r="E13" s="131"/>
      <c r="F13" s="132"/>
      <c r="G13" s="133"/>
      <c r="H13" s="133"/>
      <c r="I13" s="141"/>
      <c r="J13" s="521"/>
      <c r="K13" s="161">
        <f>M13+L13</f>
        <v>183</v>
      </c>
      <c r="L13" s="163">
        <f>M13/2</f>
        <v>61</v>
      </c>
      <c r="M13" s="142">
        <v>122</v>
      </c>
      <c r="N13" s="471">
        <v>40</v>
      </c>
      <c r="O13" s="472">
        <v>82</v>
      </c>
      <c r="P13" s="134"/>
      <c r="Q13" s="135"/>
      <c r="R13" s="136">
        <v>50</v>
      </c>
      <c r="S13" s="144">
        <v>72</v>
      </c>
      <c r="T13" s="138"/>
      <c r="U13" s="138"/>
      <c r="V13" s="116"/>
      <c r="W13" s="116"/>
      <c r="X13" s="110"/>
      <c r="Y13" s="117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s="15" customFormat="1" ht="15" customHeight="1">
      <c r="A14" s="529" t="s">
        <v>225</v>
      </c>
      <c r="B14" s="560" t="s">
        <v>92</v>
      </c>
      <c r="C14" s="544" t="s">
        <v>52</v>
      </c>
      <c r="D14" s="72" t="s">
        <v>52</v>
      </c>
      <c r="E14" s="47"/>
      <c r="F14" s="44"/>
      <c r="G14" s="73"/>
      <c r="H14" s="73"/>
      <c r="I14" s="74"/>
      <c r="J14" s="522"/>
      <c r="K14" s="162">
        <f aca="true" t="shared" si="4" ref="K14:K20">M14+L14</f>
        <v>300</v>
      </c>
      <c r="L14" s="163">
        <f>M14/2</f>
        <v>100</v>
      </c>
      <c r="M14" s="88">
        <v>200</v>
      </c>
      <c r="N14" s="473">
        <v>90</v>
      </c>
      <c r="O14" s="474">
        <v>110</v>
      </c>
      <c r="P14" s="54"/>
      <c r="Q14" s="85"/>
      <c r="R14" s="87">
        <v>68</v>
      </c>
      <c r="S14" s="75">
        <v>132</v>
      </c>
      <c r="T14" s="48"/>
      <c r="U14" s="48"/>
      <c r="V14" s="76"/>
      <c r="W14" s="76"/>
      <c r="X14" s="70"/>
      <c r="Y14" s="86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s="15" customFormat="1" ht="15" customHeight="1">
      <c r="A15" s="529" t="s">
        <v>226</v>
      </c>
      <c r="B15" s="561" t="s">
        <v>6</v>
      </c>
      <c r="C15" s="544"/>
      <c r="D15" s="72" t="s">
        <v>52</v>
      </c>
      <c r="E15" s="44"/>
      <c r="F15" s="44"/>
      <c r="G15" s="73"/>
      <c r="H15" s="73"/>
      <c r="I15" s="74"/>
      <c r="J15" s="522"/>
      <c r="K15" s="162">
        <f t="shared" si="4"/>
        <v>174</v>
      </c>
      <c r="L15" s="163">
        <f aca="true" t="shared" si="5" ref="L15:L20">M15/2</f>
        <v>58</v>
      </c>
      <c r="M15" s="88">
        <v>116</v>
      </c>
      <c r="N15" s="473">
        <v>2</v>
      </c>
      <c r="O15" s="474">
        <v>114</v>
      </c>
      <c r="P15" s="54"/>
      <c r="Q15" s="85"/>
      <c r="R15" s="87">
        <v>48</v>
      </c>
      <c r="S15" s="75">
        <v>68</v>
      </c>
      <c r="T15" s="45"/>
      <c r="U15" s="45"/>
      <c r="V15" s="76"/>
      <c r="W15" s="76"/>
      <c r="X15" s="70"/>
      <c r="Y15" s="86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s="15" customFormat="1" ht="17.25" customHeight="1">
      <c r="A16" s="529" t="s">
        <v>227</v>
      </c>
      <c r="B16" s="561" t="s">
        <v>15</v>
      </c>
      <c r="C16" s="544" t="s">
        <v>52</v>
      </c>
      <c r="D16" s="72" t="s">
        <v>53</v>
      </c>
      <c r="E16" s="44"/>
      <c r="F16" s="44"/>
      <c r="G16" s="73"/>
      <c r="H16" s="73"/>
      <c r="I16" s="74"/>
      <c r="J16" s="522"/>
      <c r="K16" s="162">
        <f t="shared" si="4"/>
        <v>234</v>
      </c>
      <c r="L16" s="163">
        <f t="shared" si="5"/>
        <v>78</v>
      </c>
      <c r="M16" s="88">
        <v>156</v>
      </c>
      <c r="N16" s="473">
        <v>70</v>
      </c>
      <c r="O16" s="474">
        <v>86</v>
      </c>
      <c r="P16" s="54"/>
      <c r="Q16" s="85"/>
      <c r="R16" s="87">
        <v>50</v>
      </c>
      <c r="S16" s="75">
        <v>106</v>
      </c>
      <c r="T16" s="45"/>
      <c r="U16" s="45"/>
      <c r="V16" s="76"/>
      <c r="W16" s="76"/>
      <c r="X16" s="70"/>
      <c r="Y16" s="86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s="15" customFormat="1" ht="15" customHeight="1">
      <c r="A17" s="529" t="s">
        <v>228</v>
      </c>
      <c r="B17" s="561" t="s">
        <v>14</v>
      </c>
      <c r="C17" s="544" t="s">
        <v>52</v>
      </c>
      <c r="D17" s="72" t="s">
        <v>53</v>
      </c>
      <c r="E17" s="44"/>
      <c r="F17" s="44"/>
      <c r="G17" s="73"/>
      <c r="H17" s="73"/>
      <c r="I17" s="74"/>
      <c r="J17" s="522"/>
      <c r="K17" s="162">
        <f t="shared" si="4"/>
        <v>234</v>
      </c>
      <c r="L17" s="163">
        <f t="shared" si="5"/>
        <v>78</v>
      </c>
      <c r="M17" s="88">
        <v>156</v>
      </c>
      <c r="N17" s="473">
        <v>80</v>
      </c>
      <c r="O17" s="474">
        <v>76</v>
      </c>
      <c r="P17" s="54"/>
      <c r="Q17" s="85"/>
      <c r="R17" s="87">
        <v>50</v>
      </c>
      <c r="S17" s="75">
        <v>106</v>
      </c>
      <c r="T17" s="45"/>
      <c r="U17" s="45"/>
      <c r="V17" s="76"/>
      <c r="W17" s="76"/>
      <c r="X17" s="70"/>
      <c r="Y17" s="86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s="15" customFormat="1" ht="15" customHeight="1">
      <c r="A18" s="529" t="s">
        <v>229</v>
      </c>
      <c r="B18" s="561" t="s">
        <v>9</v>
      </c>
      <c r="C18" s="544" t="s">
        <v>97</v>
      </c>
      <c r="D18" s="72" t="s">
        <v>52</v>
      </c>
      <c r="E18" s="44"/>
      <c r="F18" s="44"/>
      <c r="G18" s="73"/>
      <c r="H18" s="73"/>
      <c r="I18" s="74"/>
      <c r="J18" s="522"/>
      <c r="K18" s="162">
        <f t="shared" si="4"/>
        <v>177</v>
      </c>
      <c r="L18" s="163">
        <f t="shared" si="5"/>
        <v>59</v>
      </c>
      <c r="M18" s="88">
        <v>118</v>
      </c>
      <c r="N18" s="473">
        <v>2</v>
      </c>
      <c r="O18" s="474">
        <v>116</v>
      </c>
      <c r="P18" s="54"/>
      <c r="Q18" s="85"/>
      <c r="R18" s="87">
        <v>50</v>
      </c>
      <c r="S18" s="75">
        <v>68</v>
      </c>
      <c r="T18" s="45"/>
      <c r="U18" s="45"/>
      <c r="V18" s="76"/>
      <c r="W18" s="76"/>
      <c r="X18" s="70"/>
      <c r="Y18" s="86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s="15" customFormat="1" ht="22.5" customHeight="1">
      <c r="A19" s="529" t="s">
        <v>230</v>
      </c>
      <c r="B19" s="561" t="s">
        <v>74</v>
      </c>
      <c r="C19" s="544" t="s">
        <v>53</v>
      </c>
      <c r="D19" s="72"/>
      <c r="E19" s="47"/>
      <c r="F19" s="44"/>
      <c r="G19" s="73"/>
      <c r="H19" s="73"/>
      <c r="I19" s="74"/>
      <c r="J19" s="522"/>
      <c r="K19" s="162">
        <f t="shared" si="4"/>
        <v>105</v>
      </c>
      <c r="L19" s="163">
        <f t="shared" si="5"/>
        <v>35</v>
      </c>
      <c r="M19" s="88">
        <v>70</v>
      </c>
      <c r="N19" s="473">
        <v>40</v>
      </c>
      <c r="O19" s="474">
        <v>30</v>
      </c>
      <c r="P19" s="54"/>
      <c r="Q19" s="85"/>
      <c r="R19" s="87">
        <v>70</v>
      </c>
      <c r="S19" s="75"/>
      <c r="T19" s="51"/>
      <c r="U19" s="48"/>
      <c r="V19" s="76"/>
      <c r="W19" s="76"/>
      <c r="X19" s="70"/>
      <c r="Y19" s="86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s="15" customFormat="1" ht="18" customHeight="1">
      <c r="A20" s="529" t="s">
        <v>231</v>
      </c>
      <c r="B20" s="562" t="s">
        <v>93</v>
      </c>
      <c r="C20" s="544"/>
      <c r="D20" s="72" t="s">
        <v>52</v>
      </c>
      <c r="E20" s="47"/>
      <c r="F20" s="44"/>
      <c r="G20" s="73"/>
      <c r="H20" s="73"/>
      <c r="I20" s="74"/>
      <c r="J20" s="522"/>
      <c r="K20" s="162">
        <f t="shared" si="4"/>
        <v>54</v>
      </c>
      <c r="L20" s="163">
        <f t="shared" si="5"/>
        <v>18</v>
      </c>
      <c r="M20" s="88">
        <v>36</v>
      </c>
      <c r="N20" s="473">
        <v>20</v>
      </c>
      <c r="O20" s="474">
        <v>16</v>
      </c>
      <c r="P20" s="54"/>
      <c r="Q20" s="85"/>
      <c r="R20" s="87"/>
      <c r="S20" s="160">
        <v>36</v>
      </c>
      <c r="T20" s="51"/>
      <c r="U20" s="48"/>
      <c r="V20" s="76"/>
      <c r="W20" s="76"/>
      <c r="X20" s="70"/>
      <c r="Y20" s="86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s="15" customFormat="1" ht="18" customHeight="1" thickBot="1">
      <c r="A21" s="530"/>
      <c r="B21" s="562" t="s">
        <v>194</v>
      </c>
      <c r="C21" s="545"/>
      <c r="D21" s="118"/>
      <c r="E21" s="119"/>
      <c r="F21" s="120"/>
      <c r="G21" s="121"/>
      <c r="H21" s="121"/>
      <c r="I21" s="122"/>
      <c r="J21" s="523"/>
      <c r="K21" s="244"/>
      <c r="L21" s="483"/>
      <c r="M21" s="124"/>
      <c r="N21" s="475"/>
      <c r="O21" s="476"/>
      <c r="P21" s="123"/>
      <c r="Q21" s="125"/>
      <c r="R21" s="126"/>
      <c r="S21" s="171"/>
      <c r="T21" s="256"/>
      <c r="U21" s="127"/>
      <c r="V21" s="128"/>
      <c r="W21" s="128"/>
      <c r="X21" s="129"/>
      <c r="Y21" s="130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s="15" customFormat="1" ht="18" customHeight="1" thickBot="1">
      <c r="A22" s="481"/>
      <c r="B22" s="563" t="s">
        <v>193</v>
      </c>
      <c r="C22" s="546"/>
      <c r="D22" s="353"/>
      <c r="E22" s="349"/>
      <c r="F22" s="344"/>
      <c r="G22" s="344"/>
      <c r="H22" s="344"/>
      <c r="I22" s="344"/>
      <c r="J22" s="520"/>
      <c r="K22" s="481">
        <f>K23+K24+K25</f>
        <v>360</v>
      </c>
      <c r="L22" s="484">
        <f>L23+L24+L25</f>
        <v>120</v>
      </c>
      <c r="M22" s="482">
        <f>M23+M24+M25</f>
        <v>240</v>
      </c>
      <c r="N22" s="348">
        <f>N23+N24+N25</f>
        <v>112</v>
      </c>
      <c r="O22" s="348">
        <f>O23+O24+O25</f>
        <v>128</v>
      </c>
      <c r="P22" s="349"/>
      <c r="Q22" s="350"/>
      <c r="R22" s="477">
        <f>R23+R24+R25</f>
        <v>130</v>
      </c>
      <c r="S22" s="354">
        <f>S23+S24+S25</f>
        <v>110</v>
      </c>
      <c r="T22" s="478">
        <f>T23+T24+T25</f>
        <v>0</v>
      </c>
      <c r="U22" s="354"/>
      <c r="V22" s="355"/>
      <c r="W22" s="355"/>
      <c r="X22" s="356"/>
      <c r="Y22" s="357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s="15" customFormat="1" ht="18" customHeight="1">
      <c r="A23" s="528" t="s">
        <v>232</v>
      </c>
      <c r="B23" s="561" t="s">
        <v>213</v>
      </c>
      <c r="C23" s="543"/>
      <c r="D23" s="72" t="s">
        <v>52</v>
      </c>
      <c r="E23" s="131"/>
      <c r="F23" s="132"/>
      <c r="G23" s="133"/>
      <c r="H23" s="133"/>
      <c r="I23" s="132"/>
      <c r="J23" s="524"/>
      <c r="K23" s="162">
        <f>M23+L23</f>
        <v>63</v>
      </c>
      <c r="L23" s="164">
        <f>M23/2</f>
        <v>21</v>
      </c>
      <c r="M23" s="142">
        <v>42</v>
      </c>
      <c r="N23" s="143">
        <v>12</v>
      </c>
      <c r="O23" s="134">
        <v>30</v>
      </c>
      <c r="P23" s="134"/>
      <c r="Q23" s="134"/>
      <c r="R23" s="136"/>
      <c r="S23" s="144">
        <v>42</v>
      </c>
      <c r="T23" s="137"/>
      <c r="U23" s="138"/>
      <c r="V23" s="116"/>
      <c r="W23" s="116"/>
      <c r="X23" s="110"/>
      <c r="Y23" s="117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s="15" customFormat="1" ht="18" customHeight="1">
      <c r="A24" s="529" t="s">
        <v>233</v>
      </c>
      <c r="B24" s="561" t="s">
        <v>236</v>
      </c>
      <c r="C24" s="544"/>
      <c r="D24" s="72" t="s">
        <v>52</v>
      </c>
      <c r="E24" s="52"/>
      <c r="F24" s="44"/>
      <c r="G24" s="73"/>
      <c r="H24" s="73"/>
      <c r="I24" s="44"/>
      <c r="J24" s="525"/>
      <c r="K24" s="162">
        <f>M24+L24</f>
        <v>162</v>
      </c>
      <c r="L24" s="164">
        <f>M24/2</f>
        <v>54</v>
      </c>
      <c r="M24" s="88">
        <v>108</v>
      </c>
      <c r="N24" s="765">
        <v>60</v>
      </c>
      <c r="O24" s="766">
        <v>48</v>
      </c>
      <c r="P24" s="54"/>
      <c r="Q24" s="54"/>
      <c r="R24" s="87">
        <v>40</v>
      </c>
      <c r="S24" s="75">
        <v>68</v>
      </c>
      <c r="T24" s="90"/>
      <c r="U24" s="48"/>
      <c r="V24" s="76" t="s">
        <v>195</v>
      </c>
      <c r="W24" s="76"/>
      <c r="X24" s="70"/>
      <c r="Y24" s="86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s="15" customFormat="1" ht="18" customHeight="1" thickBot="1">
      <c r="A25" s="529" t="s">
        <v>234</v>
      </c>
      <c r="B25" s="562" t="s">
        <v>192</v>
      </c>
      <c r="C25" s="544" t="s">
        <v>53</v>
      </c>
      <c r="D25" s="72"/>
      <c r="E25" s="52"/>
      <c r="F25" s="44"/>
      <c r="G25" s="73"/>
      <c r="H25" s="73"/>
      <c r="I25" s="44"/>
      <c r="J25" s="525"/>
      <c r="K25" s="244">
        <f>M25+L25</f>
        <v>135</v>
      </c>
      <c r="L25" s="526">
        <f>M25/2</f>
        <v>45</v>
      </c>
      <c r="M25" s="124">
        <v>90</v>
      </c>
      <c r="N25" s="84">
        <v>40</v>
      </c>
      <c r="O25" s="54">
        <v>50</v>
      </c>
      <c r="P25" s="54"/>
      <c r="Q25" s="54"/>
      <c r="R25" s="126">
        <v>90</v>
      </c>
      <c r="S25" s="171"/>
      <c r="T25" s="511"/>
      <c r="U25" s="127"/>
      <c r="V25" s="128"/>
      <c r="W25" s="128"/>
      <c r="X25" s="129"/>
      <c r="Y25" s="130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s="15" customFormat="1" ht="25.5" customHeight="1" thickBot="1">
      <c r="A26" s="531"/>
      <c r="B26" s="563" t="s">
        <v>75</v>
      </c>
      <c r="C26" s="547"/>
      <c r="D26" s="343"/>
      <c r="E26" s="358"/>
      <c r="F26" s="344"/>
      <c r="G26" s="344"/>
      <c r="H26" s="344"/>
      <c r="I26" s="344"/>
      <c r="J26" s="520"/>
      <c r="K26" s="345">
        <f>K27</f>
        <v>285</v>
      </c>
      <c r="L26" s="350">
        <f>L27</f>
        <v>95</v>
      </c>
      <c r="M26" s="635">
        <f>M27</f>
        <v>190</v>
      </c>
      <c r="N26" s="342"/>
      <c r="O26" s="348"/>
      <c r="P26" s="349">
        <f>P30</f>
        <v>0</v>
      </c>
      <c r="Q26" s="346">
        <f>Q30</f>
        <v>0</v>
      </c>
      <c r="R26" s="345">
        <f>R27</f>
        <v>60</v>
      </c>
      <c r="S26" s="349">
        <f>S27</f>
        <v>130</v>
      </c>
      <c r="T26" s="349"/>
      <c r="U26" s="349"/>
      <c r="V26" s="349"/>
      <c r="W26" s="349"/>
      <c r="X26" s="351"/>
      <c r="Y26" s="35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s="15" customFormat="1" ht="25.5" customHeight="1" thickBot="1">
      <c r="A27" s="531" t="s">
        <v>235</v>
      </c>
      <c r="B27" s="563" t="s">
        <v>214</v>
      </c>
      <c r="C27" s="547"/>
      <c r="D27" s="512" t="s">
        <v>52</v>
      </c>
      <c r="E27" s="358"/>
      <c r="F27" s="344"/>
      <c r="G27" s="344"/>
      <c r="H27" s="344"/>
      <c r="I27" s="344"/>
      <c r="J27" s="632"/>
      <c r="K27" s="342">
        <f>M27+L27</f>
        <v>285</v>
      </c>
      <c r="L27" s="350">
        <f>M27/2</f>
        <v>95</v>
      </c>
      <c r="M27" s="635">
        <v>190</v>
      </c>
      <c r="N27" s="342"/>
      <c r="O27" s="349"/>
      <c r="P27" s="349"/>
      <c r="Q27" s="346"/>
      <c r="R27" s="507">
        <f>R28+R29+R30</f>
        <v>60</v>
      </c>
      <c r="S27" s="508">
        <f>S28+S29+S30+S31</f>
        <v>130</v>
      </c>
      <c r="T27" s="508"/>
      <c r="U27" s="508"/>
      <c r="V27" s="508"/>
      <c r="W27" s="508"/>
      <c r="X27" s="509"/>
      <c r="Y27" s="510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s="15" customFormat="1" ht="25.5" customHeight="1">
      <c r="A28" s="532"/>
      <c r="B28" s="616" t="s">
        <v>216</v>
      </c>
      <c r="C28" s="619" t="s">
        <v>97</v>
      </c>
      <c r="D28" s="620"/>
      <c r="E28" s="621"/>
      <c r="F28" s="622"/>
      <c r="G28" s="622"/>
      <c r="H28" s="622"/>
      <c r="I28" s="622"/>
      <c r="J28" s="633"/>
      <c r="K28" s="637">
        <f>M28+L28</f>
        <v>48</v>
      </c>
      <c r="L28" s="532">
        <f>M28/2</f>
        <v>16</v>
      </c>
      <c r="M28" s="513">
        <f>R28</f>
        <v>32</v>
      </c>
      <c r="N28" s="626"/>
      <c r="O28" s="506"/>
      <c r="P28" s="506"/>
      <c r="Q28" s="607"/>
      <c r="R28" s="611">
        <v>32</v>
      </c>
      <c r="S28" s="612"/>
      <c r="T28" s="612"/>
      <c r="U28" s="612"/>
      <c r="V28" s="612"/>
      <c r="W28" s="612"/>
      <c r="X28" s="613"/>
      <c r="Y28" s="614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s="15" customFormat="1" ht="25.5" customHeight="1">
      <c r="A29" s="533"/>
      <c r="B29" s="617" t="s">
        <v>217</v>
      </c>
      <c r="C29" s="623"/>
      <c r="D29" s="500"/>
      <c r="E29" s="499"/>
      <c r="F29" s="74"/>
      <c r="G29" s="74"/>
      <c r="H29" s="74"/>
      <c r="I29" s="74"/>
      <c r="J29" s="605"/>
      <c r="K29" s="624">
        <f>M29+L29</f>
        <v>105</v>
      </c>
      <c r="L29" s="533">
        <f>M29/2</f>
        <v>35</v>
      </c>
      <c r="M29" s="513">
        <f>R29+S29</f>
        <v>70</v>
      </c>
      <c r="N29" s="627"/>
      <c r="O29" s="501"/>
      <c r="P29" s="501"/>
      <c r="Q29" s="608"/>
      <c r="R29" s="503">
        <v>28</v>
      </c>
      <c r="S29" s="501">
        <v>42</v>
      </c>
      <c r="T29" s="501"/>
      <c r="U29" s="501"/>
      <c r="V29" s="501"/>
      <c r="W29" s="501"/>
      <c r="X29" s="502"/>
      <c r="Y29" s="504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s="15" customFormat="1" ht="24" customHeight="1">
      <c r="A30" s="534"/>
      <c r="B30" s="599" t="s">
        <v>215</v>
      </c>
      <c r="C30" s="624"/>
      <c r="D30" s="600"/>
      <c r="E30" s="601"/>
      <c r="F30" s="74"/>
      <c r="G30" s="74"/>
      <c r="H30" s="74"/>
      <c r="I30" s="74"/>
      <c r="J30" s="605"/>
      <c r="K30" s="624">
        <f>M30+L30</f>
        <v>84</v>
      </c>
      <c r="L30" s="533">
        <f>M30/2</f>
        <v>28</v>
      </c>
      <c r="M30" s="629">
        <v>56</v>
      </c>
      <c r="N30" s="606">
        <v>10</v>
      </c>
      <c r="O30" s="602">
        <v>46</v>
      </c>
      <c r="P30" s="602"/>
      <c r="Q30" s="609"/>
      <c r="R30" s="615"/>
      <c r="S30" s="603">
        <v>56</v>
      </c>
      <c r="T30" s="603"/>
      <c r="U30" s="604"/>
      <c r="V30" s="604"/>
      <c r="W30" s="604"/>
      <c r="X30" s="502"/>
      <c r="Y30" s="86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s="15" customFormat="1" ht="18" customHeight="1" thickBot="1">
      <c r="A31" s="597"/>
      <c r="B31" s="618" t="s">
        <v>237</v>
      </c>
      <c r="C31" s="625"/>
      <c r="D31" s="584"/>
      <c r="E31" s="585"/>
      <c r="F31" s="586"/>
      <c r="G31" s="586"/>
      <c r="H31" s="586"/>
      <c r="I31" s="586"/>
      <c r="J31" s="598"/>
      <c r="K31" s="636">
        <f>M31+L31</f>
        <v>48</v>
      </c>
      <c r="L31" s="638">
        <f>M31/2</f>
        <v>16</v>
      </c>
      <c r="M31" s="587">
        <v>32</v>
      </c>
      <c r="N31" s="628"/>
      <c r="O31" s="588"/>
      <c r="P31" s="588"/>
      <c r="Q31" s="610"/>
      <c r="R31" s="589"/>
      <c r="S31" s="590">
        <v>32</v>
      </c>
      <c r="T31" s="590"/>
      <c r="U31" s="591"/>
      <c r="V31" s="591"/>
      <c r="W31" s="591"/>
      <c r="X31" s="592"/>
      <c r="Y31" s="505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34" s="95" customFormat="1" ht="23.25" customHeight="1" thickBot="1">
      <c r="A32" s="535" t="s">
        <v>43</v>
      </c>
      <c r="B32" s="564" t="s">
        <v>42</v>
      </c>
      <c r="C32" s="548"/>
      <c r="D32" s="426"/>
      <c r="E32" s="427"/>
      <c r="F32" s="427"/>
      <c r="G32" s="427"/>
      <c r="H32" s="427"/>
      <c r="I32" s="427"/>
      <c r="J32" s="428"/>
      <c r="K32" s="631">
        <f>K33+K41+K45</f>
        <v>5087</v>
      </c>
      <c r="L32" s="630">
        <f aca="true" t="shared" si="6" ref="L32:Q32">L33+L41+L45</f>
        <v>1451</v>
      </c>
      <c r="M32" s="634">
        <f t="shared" si="6"/>
        <v>3636</v>
      </c>
      <c r="N32" s="430">
        <f t="shared" si="6"/>
        <v>1176</v>
      </c>
      <c r="O32" s="432">
        <f t="shared" si="6"/>
        <v>1652</v>
      </c>
      <c r="P32" s="432">
        <f t="shared" si="6"/>
        <v>12</v>
      </c>
      <c r="Q32" s="431">
        <f t="shared" si="6"/>
        <v>828</v>
      </c>
      <c r="R32" s="433">
        <f aca="true" t="shared" si="7" ref="R32:Y32">R33+R41+R45</f>
        <v>0</v>
      </c>
      <c r="S32" s="432">
        <f t="shared" si="7"/>
        <v>0</v>
      </c>
      <c r="T32" s="432">
        <f t="shared" si="7"/>
        <v>594</v>
      </c>
      <c r="U32" s="432">
        <f t="shared" si="7"/>
        <v>648</v>
      </c>
      <c r="V32" s="432">
        <f t="shared" si="7"/>
        <v>540</v>
      </c>
      <c r="W32" s="432">
        <f t="shared" si="7"/>
        <v>540</v>
      </c>
      <c r="X32" s="432">
        <f t="shared" si="7"/>
        <v>522</v>
      </c>
      <c r="Y32" s="431">
        <f t="shared" si="7"/>
        <v>468</v>
      </c>
      <c r="Z32" s="2"/>
      <c r="AA32" s="2"/>
      <c r="AB32" s="2"/>
      <c r="AC32" s="2"/>
      <c r="AD32" s="2"/>
      <c r="AE32" s="2"/>
      <c r="AF32" s="2"/>
      <c r="AG32" s="2"/>
      <c r="AH32" s="2"/>
    </row>
    <row r="33" spans="1:34" s="95" customFormat="1" ht="21">
      <c r="A33" s="536" t="s">
        <v>17</v>
      </c>
      <c r="B33" s="565" t="s">
        <v>23</v>
      </c>
      <c r="C33" s="549"/>
      <c r="D33" s="421"/>
      <c r="E33" s="421"/>
      <c r="F33" s="421"/>
      <c r="G33" s="421"/>
      <c r="H33" s="421"/>
      <c r="I33" s="421"/>
      <c r="J33" s="422"/>
      <c r="K33" s="415">
        <f>SUM(K34:K40)</f>
        <v>998</v>
      </c>
      <c r="L33" s="416">
        <f>SUM(L34:L40)</f>
        <v>328</v>
      </c>
      <c r="M33" s="417">
        <f>SUM(M34:M40)</f>
        <v>670</v>
      </c>
      <c r="N33" s="418">
        <f>SUM(N34:N40)</f>
        <v>140</v>
      </c>
      <c r="O33" s="419">
        <f>SUM(O34:O40)</f>
        <v>530</v>
      </c>
      <c r="P33" s="419"/>
      <c r="Q33" s="420"/>
      <c r="R33" s="423">
        <f>SUM(R34:R40)</f>
        <v>0</v>
      </c>
      <c r="S33" s="424">
        <f aca="true" t="shared" si="8" ref="S33:Y33">SUM(S34:S40)</f>
        <v>0</v>
      </c>
      <c r="T33" s="424">
        <f t="shared" si="8"/>
        <v>32</v>
      </c>
      <c r="U33" s="424">
        <f t="shared" si="8"/>
        <v>146</v>
      </c>
      <c r="V33" s="424">
        <f t="shared" si="8"/>
        <v>108</v>
      </c>
      <c r="W33" s="424">
        <f t="shared" si="8"/>
        <v>104</v>
      </c>
      <c r="X33" s="424">
        <f t="shared" si="8"/>
        <v>116</v>
      </c>
      <c r="Y33" s="425">
        <f t="shared" si="8"/>
        <v>164</v>
      </c>
      <c r="Z33" s="262"/>
      <c r="AA33" s="2"/>
      <c r="AB33" s="2"/>
      <c r="AC33" s="2"/>
      <c r="AD33" s="2"/>
      <c r="AE33" s="2"/>
      <c r="AF33" s="2"/>
      <c r="AG33" s="2"/>
      <c r="AH33" s="2"/>
    </row>
    <row r="34" spans="1:34" s="95" customFormat="1" ht="18" customHeight="1">
      <c r="A34" s="537" t="s">
        <v>0</v>
      </c>
      <c r="B34" s="566" t="s">
        <v>40</v>
      </c>
      <c r="C34" s="550"/>
      <c r="D34" s="77"/>
      <c r="E34" s="39"/>
      <c r="F34" s="39"/>
      <c r="G34" s="78"/>
      <c r="H34" s="77"/>
      <c r="I34" s="79"/>
      <c r="J34" s="165" t="s">
        <v>52</v>
      </c>
      <c r="K34" s="205">
        <f>M34+L34</f>
        <v>58</v>
      </c>
      <c r="L34" s="206">
        <v>10</v>
      </c>
      <c r="M34" s="272">
        <v>48</v>
      </c>
      <c r="N34" s="66">
        <v>36</v>
      </c>
      <c r="O34" s="39">
        <v>12</v>
      </c>
      <c r="P34" s="39"/>
      <c r="Q34" s="159"/>
      <c r="R34" s="174"/>
      <c r="S34" s="78"/>
      <c r="T34" s="40"/>
      <c r="U34" s="40"/>
      <c r="V34" s="78"/>
      <c r="W34" s="78"/>
      <c r="X34" s="91"/>
      <c r="Y34" s="175">
        <v>48</v>
      </c>
      <c r="Z34" s="2"/>
      <c r="AA34" s="2"/>
      <c r="AB34" s="2"/>
      <c r="AC34" s="2"/>
      <c r="AD34" s="2"/>
      <c r="AE34" s="2"/>
      <c r="AF34" s="2"/>
      <c r="AG34" s="2"/>
      <c r="AH34" s="2"/>
    </row>
    <row r="35" spans="1:34" s="95" customFormat="1" ht="18" customHeight="1">
      <c r="A35" s="537" t="s">
        <v>2</v>
      </c>
      <c r="B35" s="566" t="s">
        <v>94</v>
      </c>
      <c r="C35" s="550"/>
      <c r="D35" s="77"/>
      <c r="E35" s="46"/>
      <c r="F35" s="38"/>
      <c r="G35" s="77"/>
      <c r="H35" s="77"/>
      <c r="I35" s="79"/>
      <c r="J35" s="165" t="s">
        <v>52</v>
      </c>
      <c r="K35" s="205">
        <f aca="true" t="shared" si="9" ref="K35:K40">M35+L35</f>
        <v>58</v>
      </c>
      <c r="L35" s="206">
        <v>10</v>
      </c>
      <c r="M35" s="272">
        <v>48</v>
      </c>
      <c r="N35" s="66">
        <v>10</v>
      </c>
      <c r="O35" s="39">
        <v>38</v>
      </c>
      <c r="P35" s="39"/>
      <c r="Q35" s="159"/>
      <c r="R35" s="174"/>
      <c r="S35" s="78"/>
      <c r="T35" s="40"/>
      <c r="U35" s="40"/>
      <c r="V35" s="78"/>
      <c r="W35" s="78"/>
      <c r="X35" s="91"/>
      <c r="Y35" s="175">
        <v>48</v>
      </c>
      <c r="Z35" s="2"/>
      <c r="AA35" s="2"/>
      <c r="AB35" s="2"/>
      <c r="AC35" s="2"/>
      <c r="AD35" s="2"/>
      <c r="AE35" s="2"/>
      <c r="AF35" s="2"/>
      <c r="AG35" s="2"/>
      <c r="AH35" s="2"/>
    </row>
    <row r="36" spans="1:34" s="95" customFormat="1" ht="18" customHeight="1">
      <c r="A36" s="537" t="s">
        <v>4</v>
      </c>
      <c r="B36" s="566" t="s">
        <v>14</v>
      </c>
      <c r="C36" s="550"/>
      <c r="D36" s="77"/>
      <c r="E36" s="46" t="s">
        <v>52</v>
      </c>
      <c r="F36" s="38"/>
      <c r="G36" s="77"/>
      <c r="H36" s="77"/>
      <c r="I36" s="79"/>
      <c r="J36" s="196"/>
      <c r="K36" s="205">
        <f t="shared" si="9"/>
        <v>58</v>
      </c>
      <c r="L36" s="206">
        <v>10</v>
      </c>
      <c r="M36" s="272">
        <v>48</v>
      </c>
      <c r="N36" s="66">
        <v>36</v>
      </c>
      <c r="O36" s="39">
        <v>12</v>
      </c>
      <c r="P36" s="39"/>
      <c r="Q36" s="159"/>
      <c r="R36" s="174"/>
      <c r="S36" s="78"/>
      <c r="T36" s="40"/>
      <c r="U36" s="40">
        <v>48</v>
      </c>
      <c r="V36" s="78"/>
      <c r="W36" s="78"/>
      <c r="X36" s="91"/>
      <c r="Y36" s="175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95" customFormat="1" ht="19.5" customHeight="1">
      <c r="A37" s="537" t="s">
        <v>5</v>
      </c>
      <c r="B37" s="566" t="s">
        <v>104</v>
      </c>
      <c r="C37" s="550"/>
      <c r="D37" s="77"/>
      <c r="E37" s="38"/>
      <c r="F37" s="39" t="s">
        <v>52</v>
      </c>
      <c r="G37" s="78" t="s">
        <v>52</v>
      </c>
      <c r="H37" s="78" t="s">
        <v>53</v>
      </c>
      <c r="I37" s="50" t="s">
        <v>52</v>
      </c>
      <c r="J37" s="50"/>
      <c r="K37" s="205">
        <f t="shared" si="9"/>
        <v>242</v>
      </c>
      <c r="L37" s="206">
        <v>70</v>
      </c>
      <c r="M37" s="272">
        <v>172</v>
      </c>
      <c r="N37" s="445">
        <v>30</v>
      </c>
      <c r="O37" s="50">
        <v>142</v>
      </c>
      <c r="P37" s="39"/>
      <c r="Q37" s="159"/>
      <c r="R37" s="174"/>
      <c r="S37" s="78"/>
      <c r="T37" s="40"/>
      <c r="U37" s="40">
        <v>36</v>
      </c>
      <c r="V37" s="78">
        <v>44</v>
      </c>
      <c r="W37" s="78">
        <v>44</v>
      </c>
      <c r="X37" s="91">
        <v>48</v>
      </c>
      <c r="Y37" s="175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95" customFormat="1" ht="18" customHeight="1">
      <c r="A38" s="537" t="s">
        <v>8</v>
      </c>
      <c r="B38" s="566" t="s">
        <v>9</v>
      </c>
      <c r="C38" s="226"/>
      <c r="D38" s="78"/>
      <c r="E38" s="39" t="s">
        <v>97</v>
      </c>
      <c r="F38" s="39" t="s">
        <v>97</v>
      </c>
      <c r="G38" s="78" t="s">
        <v>97</v>
      </c>
      <c r="H38" s="78" t="s">
        <v>97</v>
      </c>
      <c r="I38" s="50" t="s">
        <v>97</v>
      </c>
      <c r="J38" s="165" t="s">
        <v>52</v>
      </c>
      <c r="K38" s="205">
        <f t="shared" si="9"/>
        <v>344</v>
      </c>
      <c r="L38" s="206">
        <v>172</v>
      </c>
      <c r="M38" s="272">
        <v>172</v>
      </c>
      <c r="N38" s="66">
        <v>2</v>
      </c>
      <c r="O38" s="39">
        <v>170</v>
      </c>
      <c r="P38" s="39"/>
      <c r="Q38" s="159"/>
      <c r="R38" s="174"/>
      <c r="S38" s="78"/>
      <c r="T38" s="40">
        <v>32</v>
      </c>
      <c r="U38" s="40">
        <v>32</v>
      </c>
      <c r="V38" s="78">
        <v>28</v>
      </c>
      <c r="W38" s="78">
        <v>28</v>
      </c>
      <c r="X38" s="91">
        <v>26</v>
      </c>
      <c r="Y38" s="175">
        <v>26</v>
      </c>
      <c r="Z38" s="2"/>
      <c r="AA38" s="2"/>
      <c r="AB38" s="2"/>
      <c r="AC38" s="2"/>
      <c r="AD38" s="2"/>
      <c r="AE38" s="2"/>
      <c r="AF38" s="2"/>
      <c r="AG38" s="2"/>
      <c r="AH38" s="2"/>
    </row>
    <row r="39" spans="1:34" s="95" customFormat="1" ht="20.25" customHeight="1">
      <c r="A39" s="537" t="s">
        <v>95</v>
      </c>
      <c r="B39" s="567" t="s">
        <v>190</v>
      </c>
      <c r="C39" s="226"/>
      <c r="D39" s="78"/>
      <c r="E39" s="39"/>
      <c r="F39" s="39"/>
      <c r="G39" s="78"/>
      <c r="H39" s="78"/>
      <c r="I39" s="50"/>
      <c r="J39" s="165" t="s">
        <v>52</v>
      </c>
      <c r="K39" s="205">
        <v>180</v>
      </c>
      <c r="L39" s="206">
        <v>40</v>
      </c>
      <c r="M39" s="272">
        <v>140</v>
      </c>
      <c r="N39" s="66"/>
      <c r="O39" s="39">
        <v>140</v>
      </c>
      <c r="P39" s="39"/>
      <c r="Q39" s="159"/>
      <c r="R39" s="174"/>
      <c r="S39" s="78"/>
      <c r="T39" s="40"/>
      <c r="U39" s="579">
        <v>30</v>
      </c>
      <c r="V39" s="78">
        <v>36</v>
      </c>
      <c r="W39" s="78">
        <v>32</v>
      </c>
      <c r="X39" s="91">
        <v>42</v>
      </c>
      <c r="Y39" s="434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95" customFormat="1" ht="29.25" customHeight="1" thickBot="1">
      <c r="A40" s="538" t="s">
        <v>156</v>
      </c>
      <c r="B40" s="81" t="s">
        <v>105</v>
      </c>
      <c r="C40" s="243"/>
      <c r="D40" s="97"/>
      <c r="E40" s="148"/>
      <c r="F40" s="148"/>
      <c r="G40" s="97"/>
      <c r="H40" s="97"/>
      <c r="I40" s="99"/>
      <c r="J40" s="165" t="s">
        <v>52</v>
      </c>
      <c r="K40" s="205">
        <f t="shared" si="9"/>
        <v>58</v>
      </c>
      <c r="L40" s="207">
        <v>16</v>
      </c>
      <c r="M40" s="273">
        <v>42</v>
      </c>
      <c r="N40" s="167">
        <v>26</v>
      </c>
      <c r="O40" s="148">
        <v>16</v>
      </c>
      <c r="P40" s="148"/>
      <c r="Q40" s="172"/>
      <c r="R40" s="263"/>
      <c r="S40" s="253"/>
      <c r="T40" s="115"/>
      <c r="U40" s="115"/>
      <c r="V40" s="253"/>
      <c r="W40" s="253"/>
      <c r="X40" s="264"/>
      <c r="Y40" s="265">
        <v>42</v>
      </c>
      <c r="Z40" s="2"/>
      <c r="AA40" s="2"/>
      <c r="AB40" s="2"/>
      <c r="AC40" s="2"/>
      <c r="AD40" s="2"/>
      <c r="AE40" s="2"/>
      <c r="AF40" s="2"/>
      <c r="AG40" s="2"/>
      <c r="AH40" s="2"/>
    </row>
    <row r="41" spans="1:34" s="96" customFormat="1" ht="21.75" thickBot="1">
      <c r="A41" s="539" t="s">
        <v>16</v>
      </c>
      <c r="B41" s="568" t="s">
        <v>32</v>
      </c>
      <c r="C41" s="170"/>
      <c r="D41" s="150"/>
      <c r="E41" s="151"/>
      <c r="F41" s="151"/>
      <c r="G41" s="151"/>
      <c r="H41" s="151"/>
      <c r="I41" s="151"/>
      <c r="J41" s="197"/>
      <c r="K41" s="208">
        <f>L41+M41</f>
        <v>255</v>
      </c>
      <c r="L41" s="209">
        <f>L42+L43+L44</f>
        <v>85</v>
      </c>
      <c r="M41" s="414">
        <f>M42+M44+M43</f>
        <v>170</v>
      </c>
      <c r="N41" s="170">
        <f>N42+N44+N43</f>
        <v>34</v>
      </c>
      <c r="O41" s="149">
        <f>O42+O44+O43</f>
        <v>136</v>
      </c>
      <c r="P41" s="149"/>
      <c r="Q41" s="168"/>
      <c r="R41" s="177"/>
      <c r="S41" s="152"/>
      <c r="T41" s="152">
        <f aca="true" t="shared" si="10" ref="T41:Y41">T42+T43+T44</f>
        <v>46</v>
      </c>
      <c r="U41" s="152">
        <f t="shared" si="10"/>
        <v>78</v>
      </c>
      <c r="V41" s="152">
        <f t="shared" si="10"/>
        <v>0</v>
      </c>
      <c r="W41" s="152">
        <f t="shared" si="10"/>
        <v>46</v>
      </c>
      <c r="X41" s="152">
        <f t="shared" si="10"/>
        <v>0</v>
      </c>
      <c r="Y41" s="153">
        <f t="shared" si="10"/>
        <v>0</v>
      </c>
      <c r="Z41" s="26"/>
      <c r="AA41" s="26"/>
      <c r="AB41" s="26"/>
      <c r="AC41" s="26"/>
      <c r="AD41" s="26"/>
      <c r="AE41" s="26"/>
      <c r="AF41" s="26"/>
      <c r="AG41" s="26"/>
      <c r="AH41" s="26"/>
    </row>
    <row r="42" spans="1:34" s="95" customFormat="1" ht="15" customHeight="1">
      <c r="A42" s="386" t="s">
        <v>65</v>
      </c>
      <c r="B42" s="227" t="s">
        <v>15</v>
      </c>
      <c r="C42" s="225"/>
      <c r="D42" s="100"/>
      <c r="E42" s="37"/>
      <c r="F42" s="37" t="s">
        <v>52</v>
      </c>
      <c r="G42" s="100"/>
      <c r="H42" s="100"/>
      <c r="I42" s="53"/>
      <c r="J42" s="198"/>
      <c r="K42" s="162">
        <f>L42+M42</f>
        <v>72</v>
      </c>
      <c r="L42" s="210">
        <f>M42/2</f>
        <v>24</v>
      </c>
      <c r="M42" s="271">
        <v>48</v>
      </c>
      <c r="N42" s="68">
        <v>24</v>
      </c>
      <c r="O42" s="37">
        <v>24</v>
      </c>
      <c r="P42" s="37"/>
      <c r="Q42" s="169"/>
      <c r="R42" s="178"/>
      <c r="S42" s="100"/>
      <c r="T42" s="101"/>
      <c r="U42" s="101">
        <v>48</v>
      </c>
      <c r="V42" s="100"/>
      <c r="W42" s="100"/>
      <c r="X42" s="110"/>
      <c r="Y42" s="117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95" customFormat="1" ht="45.75" customHeight="1">
      <c r="A43" s="387" t="s">
        <v>11</v>
      </c>
      <c r="B43" s="80" t="s">
        <v>107</v>
      </c>
      <c r="C43" s="226"/>
      <c r="D43" s="78"/>
      <c r="E43" s="39"/>
      <c r="F43" s="37" t="s">
        <v>52</v>
      </c>
      <c r="G43" s="78"/>
      <c r="H43" s="78"/>
      <c r="I43" s="50"/>
      <c r="J43" s="165"/>
      <c r="K43" s="162">
        <f>L43+M43</f>
        <v>114</v>
      </c>
      <c r="L43" s="210">
        <f>M43/2</f>
        <v>38</v>
      </c>
      <c r="M43" s="272">
        <v>76</v>
      </c>
      <c r="N43" s="66">
        <v>10</v>
      </c>
      <c r="O43" s="39">
        <v>66</v>
      </c>
      <c r="P43" s="39"/>
      <c r="Q43" s="159"/>
      <c r="R43" s="174"/>
      <c r="S43" s="78"/>
      <c r="T43" s="40">
        <v>46</v>
      </c>
      <c r="U43" s="40">
        <v>30</v>
      </c>
      <c r="V43" s="78"/>
      <c r="W43" s="78"/>
      <c r="X43" s="70"/>
      <c r="Y43" s="86"/>
      <c r="Z43" s="2"/>
      <c r="AA43" s="2"/>
      <c r="AB43" s="2"/>
      <c r="AC43" s="2"/>
      <c r="AD43" s="2"/>
      <c r="AE43" s="2"/>
      <c r="AF43" s="2"/>
      <c r="AG43" s="2"/>
      <c r="AH43" s="2"/>
    </row>
    <row r="44" spans="1:34" s="95" customFormat="1" ht="24" customHeight="1" thickBot="1">
      <c r="A44" s="388" t="s">
        <v>106</v>
      </c>
      <c r="B44" s="81" t="s">
        <v>108</v>
      </c>
      <c r="C44" s="243"/>
      <c r="D44" s="97"/>
      <c r="E44" s="148"/>
      <c r="F44" s="148"/>
      <c r="G44" s="97"/>
      <c r="H44" s="97" t="s">
        <v>52</v>
      </c>
      <c r="I44" s="99"/>
      <c r="J44" s="166"/>
      <c r="K44" s="244">
        <f>L44+M44</f>
        <v>69</v>
      </c>
      <c r="L44" s="245">
        <f>M44/2</f>
        <v>23</v>
      </c>
      <c r="M44" s="277">
        <v>46</v>
      </c>
      <c r="N44" s="167"/>
      <c r="O44" s="148">
        <v>46</v>
      </c>
      <c r="P44" s="148"/>
      <c r="Q44" s="172"/>
      <c r="R44" s="176"/>
      <c r="S44" s="97"/>
      <c r="T44" s="98"/>
      <c r="U44" s="98"/>
      <c r="V44" s="97"/>
      <c r="W44" s="97">
        <v>46</v>
      </c>
      <c r="X44" s="129"/>
      <c r="Y44" s="130"/>
      <c r="Z44" s="2"/>
      <c r="AA44" s="2"/>
      <c r="AB44" s="2"/>
      <c r="AC44" s="2"/>
      <c r="AD44" s="2"/>
      <c r="AE44" s="2"/>
      <c r="AF44" s="2"/>
      <c r="AG44" s="2"/>
      <c r="AH44" s="2"/>
    </row>
    <row r="45" spans="1:34" s="96" customFormat="1" ht="19.5" customHeight="1" thickBot="1">
      <c r="A45" s="539" t="s">
        <v>33</v>
      </c>
      <c r="B45" s="568" t="s">
        <v>37</v>
      </c>
      <c r="C45" s="551"/>
      <c r="D45" s="246"/>
      <c r="E45" s="246"/>
      <c r="F45" s="246"/>
      <c r="G45" s="246"/>
      <c r="H45" s="246"/>
      <c r="I45" s="246"/>
      <c r="J45" s="247"/>
      <c r="K45" s="208">
        <f>K46+K56</f>
        <v>3834</v>
      </c>
      <c r="L45" s="168">
        <f aca="true" t="shared" si="11" ref="L45:Q45">L46+L56</f>
        <v>1038</v>
      </c>
      <c r="M45" s="414">
        <f t="shared" si="11"/>
        <v>2796</v>
      </c>
      <c r="N45" s="170">
        <f t="shared" si="11"/>
        <v>1002</v>
      </c>
      <c r="O45" s="149">
        <f t="shared" si="11"/>
        <v>986</v>
      </c>
      <c r="P45" s="149">
        <f t="shared" si="11"/>
        <v>12</v>
      </c>
      <c r="Q45" s="209">
        <f t="shared" si="11"/>
        <v>828</v>
      </c>
      <c r="R45" s="407">
        <f>R46+R56</f>
        <v>0</v>
      </c>
      <c r="S45" s="152">
        <f aca="true" t="shared" si="12" ref="S45:Y45">S46+S56</f>
        <v>0</v>
      </c>
      <c r="T45" s="152">
        <f t="shared" si="12"/>
        <v>516</v>
      </c>
      <c r="U45" s="152">
        <f t="shared" si="12"/>
        <v>424</v>
      </c>
      <c r="V45" s="152">
        <f t="shared" si="12"/>
        <v>432</v>
      </c>
      <c r="W45" s="152">
        <f t="shared" si="12"/>
        <v>390</v>
      </c>
      <c r="X45" s="152">
        <f t="shared" si="12"/>
        <v>406</v>
      </c>
      <c r="Y45" s="153">
        <f t="shared" si="12"/>
        <v>304</v>
      </c>
      <c r="Z45" s="26"/>
      <c r="AA45" s="26"/>
      <c r="AB45" s="26"/>
      <c r="AC45" s="26"/>
      <c r="AD45" s="26"/>
      <c r="AE45" s="26"/>
      <c r="AF45" s="26"/>
      <c r="AG45" s="26"/>
      <c r="AH45" s="26"/>
    </row>
    <row r="46" spans="1:34" s="96" customFormat="1" ht="15.75" customHeight="1" thickBot="1">
      <c r="A46" s="540" t="s">
        <v>24</v>
      </c>
      <c r="B46" s="569" t="s">
        <v>34</v>
      </c>
      <c r="C46" s="552"/>
      <c r="D46" s="229"/>
      <c r="E46" s="189"/>
      <c r="F46" s="189"/>
      <c r="G46" s="229"/>
      <c r="H46" s="189"/>
      <c r="I46" s="189"/>
      <c r="J46" s="199"/>
      <c r="K46" s="408">
        <f>L46+M46</f>
        <v>849</v>
      </c>
      <c r="L46" s="409">
        <f aca="true" t="shared" si="13" ref="L46:R46">SUM(L47:L55)</f>
        <v>283</v>
      </c>
      <c r="M46" s="410">
        <f t="shared" si="13"/>
        <v>566</v>
      </c>
      <c r="N46" s="411">
        <f t="shared" si="13"/>
        <v>292</v>
      </c>
      <c r="O46" s="412">
        <f t="shared" si="13"/>
        <v>274</v>
      </c>
      <c r="P46" s="412">
        <f t="shared" si="13"/>
        <v>0</v>
      </c>
      <c r="Q46" s="413">
        <f t="shared" si="13"/>
        <v>0</v>
      </c>
      <c r="R46" s="191">
        <f t="shared" si="13"/>
        <v>0</v>
      </c>
      <c r="S46" s="192">
        <f aca="true" t="shared" si="14" ref="S46:Y46">SUM(S47:S55)</f>
        <v>0</v>
      </c>
      <c r="T46" s="192">
        <f t="shared" si="14"/>
        <v>222</v>
      </c>
      <c r="U46" s="192">
        <f t="shared" si="14"/>
        <v>40</v>
      </c>
      <c r="V46" s="192">
        <f t="shared" si="14"/>
        <v>0</v>
      </c>
      <c r="W46" s="192">
        <f t="shared" si="14"/>
        <v>0</v>
      </c>
      <c r="X46" s="192">
        <f t="shared" si="14"/>
        <v>0</v>
      </c>
      <c r="Y46" s="193">
        <f t="shared" si="14"/>
        <v>304</v>
      </c>
      <c r="Z46" s="26"/>
      <c r="AA46" s="26"/>
      <c r="AB46" s="26"/>
      <c r="AC46" s="26"/>
      <c r="AD46" s="26"/>
      <c r="AE46" s="26"/>
      <c r="AF46" s="26"/>
      <c r="AG46" s="26"/>
      <c r="AH46" s="26"/>
    </row>
    <row r="47" spans="1:34" s="95" customFormat="1" ht="20.25" customHeight="1">
      <c r="A47" s="386" t="s">
        <v>39</v>
      </c>
      <c r="B47" s="274" t="s">
        <v>222</v>
      </c>
      <c r="C47" s="225"/>
      <c r="D47" s="100"/>
      <c r="E47" s="53" t="s">
        <v>52</v>
      </c>
      <c r="F47" s="37" t="s">
        <v>53</v>
      </c>
      <c r="G47" s="100"/>
      <c r="H47" s="100"/>
      <c r="I47" s="53"/>
      <c r="J47" s="198"/>
      <c r="K47" s="162">
        <f>L47+M47</f>
        <v>150</v>
      </c>
      <c r="L47" s="210">
        <f>M47/2</f>
        <v>50</v>
      </c>
      <c r="M47" s="313">
        <v>100</v>
      </c>
      <c r="N47" s="68">
        <v>60</v>
      </c>
      <c r="O47" s="37">
        <v>40</v>
      </c>
      <c r="P47" s="37"/>
      <c r="Q47" s="169"/>
      <c r="R47" s="178"/>
      <c r="S47" s="100"/>
      <c r="T47" s="53">
        <v>60</v>
      </c>
      <c r="U47" s="53">
        <v>40</v>
      </c>
      <c r="V47" s="100"/>
      <c r="W47" s="100"/>
      <c r="X47" s="101"/>
      <c r="Y47" s="216"/>
      <c r="Z47" s="2"/>
      <c r="AA47" s="2"/>
      <c r="AB47" s="2"/>
      <c r="AC47" s="2"/>
      <c r="AD47" s="2"/>
      <c r="AE47" s="2"/>
      <c r="AF47" s="2"/>
      <c r="AG47" s="2"/>
      <c r="AH47" s="2"/>
    </row>
    <row r="48" spans="1:34" s="95" customFormat="1" ht="18" customHeight="1">
      <c r="A48" s="387" t="s">
        <v>25</v>
      </c>
      <c r="B48" s="80" t="s">
        <v>109</v>
      </c>
      <c r="C48" s="226"/>
      <c r="D48" s="78"/>
      <c r="E48" s="39" t="s">
        <v>53</v>
      </c>
      <c r="F48" s="39"/>
      <c r="G48" s="78"/>
      <c r="H48" s="78"/>
      <c r="I48" s="50"/>
      <c r="J48" s="165"/>
      <c r="K48" s="162">
        <f aca="true" t="shared" si="15" ref="K48:K55">L48+M48</f>
        <v>90</v>
      </c>
      <c r="L48" s="210">
        <f aca="true" t="shared" si="16" ref="L48:L55">M48/2</f>
        <v>30</v>
      </c>
      <c r="M48" s="313">
        <f aca="true" t="shared" si="17" ref="M48:M53">N48+O48</f>
        <v>60</v>
      </c>
      <c r="N48" s="66">
        <v>34</v>
      </c>
      <c r="O48" s="39">
        <v>26</v>
      </c>
      <c r="P48" s="39"/>
      <c r="Q48" s="159"/>
      <c r="R48" s="174"/>
      <c r="S48" s="78"/>
      <c r="T48" s="46">
        <v>60</v>
      </c>
      <c r="U48" s="46"/>
      <c r="V48" s="78"/>
      <c r="W48" s="78"/>
      <c r="X48" s="40"/>
      <c r="Y48" s="179"/>
      <c r="Z48" s="2"/>
      <c r="AA48" s="2"/>
      <c r="AB48" s="2"/>
      <c r="AC48" s="2"/>
      <c r="AD48" s="2"/>
      <c r="AE48" s="2"/>
      <c r="AF48" s="2"/>
      <c r="AG48" s="2"/>
      <c r="AH48" s="2"/>
    </row>
    <row r="49" spans="1:34" s="95" customFormat="1" ht="23.25" customHeight="1">
      <c r="A49" s="387" t="s">
        <v>96</v>
      </c>
      <c r="B49" s="80" t="s">
        <v>110</v>
      </c>
      <c r="C49" s="226"/>
      <c r="D49" s="78"/>
      <c r="E49" s="39" t="s">
        <v>53</v>
      </c>
      <c r="F49" s="39"/>
      <c r="G49" s="78"/>
      <c r="H49" s="78"/>
      <c r="I49" s="50"/>
      <c r="J49" s="165"/>
      <c r="K49" s="162">
        <f t="shared" si="15"/>
        <v>105</v>
      </c>
      <c r="L49" s="210">
        <f t="shared" si="16"/>
        <v>35</v>
      </c>
      <c r="M49" s="313">
        <f t="shared" si="17"/>
        <v>70</v>
      </c>
      <c r="N49" s="66">
        <v>50</v>
      </c>
      <c r="O49" s="39">
        <v>20</v>
      </c>
      <c r="P49" s="39"/>
      <c r="Q49" s="159"/>
      <c r="R49" s="174"/>
      <c r="S49" s="78"/>
      <c r="T49" s="46">
        <v>70</v>
      </c>
      <c r="U49" s="46"/>
      <c r="V49" s="78"/>
      <c r="W49" s="78"/>
      <c r="X49" s="40"/>
      <c r="Y49" s="179"/>
      <c r="Z49" s="2"/>
      <c r="AA49" s="2" t="s">
        <v>158</v>
      </c>
      <c r="AB49" s="2"/>
      <c r="AC49" s="2"/>
      <c r="AD49" s="2"/>
      <c r="AE49" s="2"/>
      <c r="AF49" s="2"/>
      <c r="AG49" s="2"/>
      <c r="AH49" s="2"/>
    </row>
    <row r="50" spans="1:34" s="95" customFormat="1" ht="25.5" customHeight="1">
      <c r="A50" s="387" t="s">
        <v>26</v>
      </c>
      <c r="B50" s="82" t="s">
        <v>66</v>
      </c>
      <c r="C50" s="226"/>
      <c r="D50" s="78"/>
      <c r="E50" s="39"/>
      <c r="F50" s="39"/>
      <c r="G50" s="78"/>
      <c r="H50" s="78"/>
      <c r="I50" s="50"/>
      <c r="J50" s="165" t="s">
        <v>169</v>
      </c>
      <c r="K50" s="162">
        <f t="shared" si="15"/>
        <v>138</v>
      </c>
      <c r="L50" s="210">
        <f t="shared" si="16"/>
        <v>46</v>
      </c>
      <c r="M50" s="313">
        <v>92</v>
      </c>
      <c r="N50" s="66">
        <v>38</v>
      </c>
      <c r="O50" s="39">
        <v>54</v>
      </c>
      <c r="P50" s="39"/>
      <c r="Q50" s="159"/>
      <c r="R50" s="174"/>
      <c r="S50" s="78"/>
      <c r="T50" s="46"/>
      <c r="U50" s="46"/>
      <c r="V50" s="78"/>
      <c r="W50" s="78"/>
      <c r="X50" s="40"/>
      <c r="Y50" s="179">
        <v>92</v>
      </c>
      <c r="Z50" s="2"/>
      <c r="AA50" s="2"/>
      <c r="AB50" s="2"/>
      <c r="AC50" s="2"/>
      <c r="AD50" s="2"/>
      <c r="AE50" s="2"/>
      <c r="AF50" s="2"/>
      <c r="AG50" s="2"/>
      <c r="AH50" s="2"/>
    </row>
    <row r="51" spans="1:34" s="95" customFormat="1" ht="18" customHeight="1">
      <c r="A51" s="387" t="s">
        <v>27</v>
      </c>
      <c r="B51" s="80" t="s">
        <v>12</v>
      </c>
      <c r="C51" s="226"/>
      <c r="D51" s="78"/>
      <c r="E51" s="39"/>
      <c r="F51" s="39"/>
      <c r="G51" s="78"/>
      <c r="H51" s="78"/>
      <c r="I51" s="50"/>
      <c r="J51" s="165" t="s">
        <v>52</v>
      </c>
      <c r="K51" s="162">
        <f t="shared" si="15"/>
        <v>102</v>
      </c>
      <c r="L51" s="210">
        <f t="shared" si="16"/>
        <v>34</v>
      </c>
      <c r="M51" s="313">
        <f t="shared" si="17"/>
        <v>68</v>
      </c>
      <c r="N51" s="66">
        <v>20</v>
      </c>
      <c r="O51" s="39">
        <v>48</v>
      </c>
      <c r="P51" s="39"/>
      <c r="Q51" s="159"/>
      <c r="R51" s="174"/>
      <c r="S51" s="78"/>
      <c r="T51" s="46"/>
      <c r="U51" s="46"/>
      <c r="V51" s="78"/>
      <c r="W51" s="78"/>
      <c r="X51" s="579"/>
      <c r="Y51" s="580">
        <v>68</v>
      </c>
      <c r="Z51" s="2"/>
      <c r="AA51" s="2"/>
      <c r="AB51" s="2"/>
      <c r="AC51" s="2"/>
      <c r="AD51" s="2"/>
      <c r="AE51" s="2"/>
      <c r="AF51" s="2"/>
      <c r="AG51" s="2"/>
      <c r="AH51" s="2"/>
    </row>
    <row r="52" spans="1:34" s="95" customFormat="1" ht="27.75" customHeight="1">
      <c r="A52" s="387" t="s">
        <v>28</v>
      </c>
      <c r="B52" s="83" t="s">
        <v>111</v>
      </c>
      <c r="C52" s="226"/>
      <c r="D52" s="78"/>
      <c r="E52" s="39"/>
      <c r="F52" s="39"/>
      <c r="G52" s="78"/>
      <c r="H52" s="78"/>
      <c r="I52" s="50"/>
      <c r="J52" s="165" t="s">
        <v>169</v>
      </c>
      <c r="K52" s="162">
        <f t="shared" si="15"/>
        <v>105</v>
      </c>
      <c r="L52" s="210">
        <f t="shared" si="16"/>
        <v>35</v>
      </c>
      <c r="M52" s="313">
        <v>70</v>
      </c>
      <c r="N52" s="66">
        <v>36</v>
      </c>
      <c r="O52" s="39">
        <v>34</v>
      </c>
      <c r="P52" s="39"/>
      <c r="Q52" s="159"/>
      <c r="R52" s="174"/>
      <c r="S52" s="78"/>
      <c r="T52" s="46"/>
      <c r="U52" s="46"/>
      <c r="V52" s="78"/>
      <c r="W52" s="78"/>
      <c r="X52" s="40"/>
      <c r="Y52" s="179">
        <v>70</v>
      </c>
      <c r="Z52" s="2"/>
      <c r="AA52" s="2"/>
      <c r="AB52" s="2"/>
      <c r="AC52" s="2"/>
      <c r="AD52" s="2"/>
      <c r="AE52" s="2"/>
      <c r="AF52" s="2"/>
      <c r="AG52" s="2"/>
      <c r="AH52" s="2"/>
    </row>
    <row r="53" spans="1:34" s="95" customFormat="1" ht="20.25" customHeight="1">
      <c r="A53" s="486" t="s">
        <v>35</v>
      </c>
      <c r="B53" s="487" t="s">
        <v>157</v>
      </c>
      <c r="C53" s="226"/>
      <c r="D53" s="78"/>
      <c r="E53" s="50"/>
      <c r="F53" s="50"/>
      <c r="G53" s="78"/>
      <c r="H53" s="78"/>
      <c r="I53" s="50"/>
      <c r="J53" s="165" t="s">
        <v>52</v>
      </c>
      <c r="K53" s="488">
        <f t="shared" si="15"/>
        <v>60</v>
      </c>
      <c r="L53" s="310">
        <f t="shared" si="16"/>
        <v>20</v>
      </c>
      <c r="M53" s="313">
        <f t="shared" si="17"/>
        <v>40</v>
      </c>
      <c r="N53" s="445">
        <v>20</v>
      </c>
      <c r="O53" s="50">
        <v>20</v>
      </c>
      <c r="P53" s="50"/>
      <c r="Q53" s="165"/>
      <c r="R53" s="174"/>
      <c r="S53" s="78"/>
      <c r="T53" s="50"/>
      <c r="U53" s="50"/>
      <c r="V53" s="78"/>
      <c r="W53" s="78"/>
      <c r="X53" s="50"/>
      <c r="Y53" s="206">
        <v>40</v>
      </c>
      <c r="Z53" s="2"/>
      <c r="AA53" s="2"/>
      <c r="AB53" s="2"/>
      <c r="AC53" s="2"/>
      <c r="AD53" s="2"/>
      <c r="AE53" s="2"/>
      <c r="AF53" s="2"/>
      <c r="AG53" s="2"/>
      <c r="AH53" s="2"/>
    </row>
    <row r="54" spans="1:34" s="95" customFormat="1" ht="18" customHeight="1">
      <c r="A54" s="486" t="s">
        <v>36</v>
      </c>
      <c r="B54" s="489" t="s">
        <v>64</v>
      </c>
      <c r="C54" s="226"/>
      <c r="D54" s="78"/>
      <c r="E54" s="50"/>
      <c r="F54" s="50"/>
      <c r="G54" s="78"/>
      <c r="H54" s="78"/>
      <c r="I54" s="50"/>
      <c r="J54" s="165" t="s">
        <v>52</v>
      </c>
      <c r="K54" s="488">
        <f t="shared" si="15"/>
        <v>51</v>
      </c>
      <c r="L54" s="310">
        <f t="shared" si="16"/>
        <v>17</v>
      </c>
      <c r="M54" s="313">
        <v>34</v>
      </c>
      <c r="N54" s="445">
        <v>22</v>
      </c>
      <c r="O54" s="50">
        <v>12</v>
      </c>
      <c r="P54" s="50"/>
      <c r="Q54" s="165"/>
      <c r="R54" s="174"/>
      <c r="S54" s="78"/>
      <c r="T54" s="50"/>
      <c r="U54" s="50"/>
      <c r="V54" s="78"/>
      <c r="W54" s="78"/>
      <c r="X54" s="50"/>
      <c r="Y54" s="206">
        <v>34</v>
      </c>
      <c r="Z54" s="2"/>
      <c r="AA54" s="2"/>
      <c r="AB54" s="2"/>
      <c r="AC54" s="2"/>
      <c r="AD54" s="2"/>
      <c r="AE54" s="2"/>
      <c r="AF54" s="2"/>
      <c r="AG54" s="2"/>
      <c r="AH54" s="2"/>
    </row>
    <row r="55" spans="1:34" s="95" customFormat="1" ht="15.75" customHeight="1" thickBot="1">
      <c r="A55" s="387" t="s">
        <v>189</v>
      </c>
      <c r="B55" s="275" t="s">
        <v>154</v>
      </c>
      <c r="C55" s="243"/>
      <c r="D55" s="97"/>
      <c r="E55" s="148"/>
      <c r="F55" s="148"/>
      <c r="G55" s="97" t="s">
        <v>52</v>
      </c>
      <c r="H55" s="97"/>
      <c r="I55" s="99"/>
      <c r="J55" s="166"/>
      <c r="K55" s="244">
        <f t="shared" si="15"/>
        <v>48</v>
      </c>
      <c r="L55" s="245">
        <f t="shared" si="16"/>
        <v>16</v>
      </c>
      <c r="M55" s="399">
        <v>32</v>
      </c>
      <c r="N55" s="203">
        <v>12</v>
      </c>
      <c r="O55" s="99">
        <v>20</v>
      </c>
      <c r="P55" s="148"/>
      <c r="Q55" s="172"/>
      <c r="R55" s="176"/>
      <c r="S55" s="97"/>
      <c r="T55" s="99">
        <v>32</v>
      </c>
      <c r="U55" s="99"/>
      <c r="V55" s="97"/>
      <c r="W55" s="97"/>
      <c r="X55" s="98"/>
      <c r="Y55" s="188"/>
      <c r="Z55" s="2"/>
      <c r="AA55" s="2"/>
      <c r="AB55" s="2"/>
      <c r="AC55" s="2"/>
      <c r="AD55" s="2"/>
      <c r="AE55" s="2"/>
      <c r="AF55" s="2"/>
      <c r="AG55" s="2"/>
      <c r="AH55" s="2"/>
    </row>
    <row r="56" spans="1:34" s="95" customFormat="1" ht="24" customHeight="1" thickBot="1">
      <c r="A56" s="540" t="s">
        <v>41</v>
      </c>
      <c r="B56" s="570" t="s">
        <v>38</v>
      </c>
      <c r="C56" s="553"/>
      <c r="D56" s="189"/>
      <c r="E56" s="189"/>
      <c r="F56" s="189"/>
      <c r="G56" s="189"/>
      <c r="H56" s="189"/>
      <c r="I56" s="189"/>
      <c r="J56" s="199"/>
      <c r="K56" s="212">
        <f>K57+K77+K90+K98</f>
        <v>2985</v>
      </c>
      <c r="L56" s="405">
        <f aca="true" t="shared" si="18" ref="L56:Q56">L57+L77+L90+L98</f>
        <v>755</v>
      </c>
      <c r="M56" s="406">
        <f t="shared" si="18"/>
        <v>2230</v>
      </c>
      <c r="N56" s="212">
        <f t="shared" si="18"/>
        <v>710</v>
      </c>
      <c r="O56" s="190">
        <f t="shared" si="18"/>
        <v>712</v>
      </c>
      <c r="P56" s="190">
        <f t="shared" si="18"/>
        <v>12</v>
      </c>
      <c r="Q56" s="405">
        <f t="shared" si="18"/>
        <v>828</v>
      </c>
      <c r="R56" s="230">
        <f>R57+R77+R90+R98</f>
        <v>0</v>
      </c>
      <c r="S56" s="192">
        <f aca="true" t="shared" si="19" ref="S56:Y56">S57+S77+S90+S98</f>
        <v>0</v>
      </c>
      <c r="T56" s="192">
        <f t="shared" si="19"/>
        <v>294</v>
      </c>
      <c r="U56" s="192">
        <f t="shared" si="19"/>
        <v>384</v>
      </c>
      <c r="V56" s="192">
        <f t="shared" si="19"/>
        <v>432</v>
      </c>
      <c r="W56" s="192">
        <f t="shared" si="19"/>
        <v>390</v>
      </c>
      <c r="X56" s="192">
        <f t="shared" si="19"/>
        <v>406</v>
      </c>
      <c r="Y56" s="193">
        <f t="shared" si="19"/>
        <v>0</v>
      </c>
      <c r="Z56" s="2"/>
      <c r="AA56" s="2"/>
      <c r="AB56" s="2"/>
      <c r="AC56" s="2"/>
      <c r="AD56" s="2"/>
      <c r="AE56" s="2"/>
      <c r="AF56" s="2"/>
      <c r="AG56" s="2"/>
      <c r="AH56" s="2"/>
    </row>
    <row r="57" spans="1:34" s="96" customFormat="1" ht="22.5" customHeight="1" thickBot="1">
      <c r="A57" s="287" t="s">
        <v>29</v>
      </c>
      <c r="B57" s="456" t="s">
        <v>112</v>
      </c>
      <c r="C57" s="554"/>
      <c r="D57" s="103"/>
      <c r="E57" s="103"/>
      <c r="F57" s="103"/>
      <c r="G57" s="103"/>
      <c r="H57" s="103"/>
      <c r="I57" s="103"/>
      <c r="J57" s="398"/>
      <c r="K57" s="400">
        <f aca="true" t="shared" si="20" ref="K57:Q57">K58+K59+K61+K62+K63+K64+K65+K66+K67+K69+K70+K71+K73+K74+K75</f>
        <v>1851</v>
      </c>
      <c r="L57" s="401">
        <f t="shared" si="20"/>
        <v>485</v>
      </c>
      <c r="M57" s="402">
        <f t="shared" si="20"/>
        <v>1366</v>
      </c>
      <c r="N57" s="403">
        <f t="shared" si="20"/>
        <v>484</v>
      </c>
      <c r="O57" s="400">
        <f t="shared" si="20"/>
        <v>480</v>
      </c>
      <c r="P57" s="400">
        <f t="shared" si="20"/>
        <v>6</v>
      </c>
      <c r="Q57" s="404">
        <f t="shared" si="20"/>
        <v>396</v>
      </c>
      <c r="R57" s="182">
        <f>R58</f>
        <v>0</v>
      </c>
      <c r="S57" s="105">
        <f>S58</f>
        <v>0</v>
      </c>
      <c r="T57" s="105">
        <f aca="true" t="shared" si="21" ref="T57:Y57">T58+T59+T60+T61+T62+T63+T64+T65+T66+T67+T73</f>
        <v>294</v>
      </c>
      <c r="U57" s="105">
        <f t="shared" si="21"/>
        <v>198</v>
      </c>
      <c r="V57" s="105">
        <f t="shared" si="21"/>
        <v>298</v>
      </c>
      <c r="W57" s="105">
        <f t="shared" si="21"/>
        <v>202</v>
      </c>
      <c r="X57" s="105">
        <f t="shared" si="21"/>
        <v>374</v>
      </c>
      <c r="Y57" s="105">
        <f t="shared" si="21"/>
        <v>0</v>
      </c>
      <c r="Z57" s="26"/>
      <c r="AA57" s="26"/>
      <c r="AB57" s="26"/>
      <c r="AC57" s="26"/>
      <c r="AD57" s="26"/>
      <c r="AE57" s="26"/>
      <c r="AF57" s="26"/>
      <c r="AG57" s="26"/>
      <c r="AH57" s="26"/>
    </row>
    <row r="58" spans="1:34" s="96" customFormat="1" ht="22.5" customHeight="1">
      <c r="A58" s="384" t="s">
        <v>199</v>
      </c>
      <c r="B58" s="571" t="s">
        <v>113</v>
      </c>
      <c r="C58" s="225"/>
      <c r="D58" s="100"/>
      <c r="E58" s="101" t="s">
        <v>53</v>
      </c>
      <c r="F58" s="101"/>
      <c r="G58" s="100"/>
      <c r="H58" s="100"/>
      <c r="I58" s="53"/>
      <c r="J58" s="310"/>
      <c r="K58" s="215">
        <f>L58+M58</f>
        <v>114</v>
      </c>
      <c r="L58" s="194">
        <f aca="true" t="shared" si="22" ref="L58:L67">M58/2</f>
        <v>38</v>
      </c>
      <c r="M58" s="299">
        <f>N58+O58</f>
        <v>76</v>
      </c>
      <c r="N58" s="68">
        <v>46</v>
      </c>
      <c r="O58" s="37">
        <v>30</v>
      </c>
      <c r="P58" s="37"/>
      <c r="Q58" s="169"/>
      <c r="R58" s="231"/>
      <c r="S58" s="232"/>
      <c r="T58" s="101">
        <v>76</v>
      </c>
      <c r="U58" s="198"/>
      <c r="V58" s="100"/>
      <c r="W58" s="100"/>
      <c r="X58" s="239"/>
      <c r="Y58" s="195"/>
      <c r="Z58" s="26"/>
      <c r="AA58" s="26"/>
      <c r="AB58" s="26"/>
      <c r="AC58" s="26"/>
      <c r="AD58" s="26"/>
      <c r="AE58" s="26"/>
      <c r="AF58" s="26"/>
      <c r="AG58" s="26"/>
      <c r="AH58" s="26"/>
    </row>
    <row r="59" spans="1:34" s="96" customFormat="1" ht="21" customHeight="1">
      <c r="A59" s="492" t="s">
        <v>170</v>
      </c>
      <c r="B59" s="593" t="s">
        <v>197</v>
      </c>
      <c r="C59" s="226"/>
      <c r="D59" s="78"/>
      <c r="E59" s="491"/>
      <c r="F59" s="491" t="s">
        <v>52</v>
      </c>
      <c r="G59" s="78"/>
      <c r="H59" s="78" t="s">
        <v>52</v>
      </c>
      <c r="I59" s="491" t="s">
        <v>53</v>
      </c>
      <c r="J59" s="494"/>
      <c r="K59" s="493">
        <f>L59+M59</f>
        <v>276</v>
      </c>
      <c r="L59" s="495">
        <f t="shared" si="22"/>
        <v>92</v>
      </c>
      <c r="M59" s="269">
        <f aca="true" t="shared" si="23" ref="M59:M67">N59+O59</f>
        <v>184</v>
      </c>
      <c r="N59" s="490">
        <v>104</v>
      </c>
      <c r="O59" s="491">
        <v>80</v>
      </c>
      <c r="P59" s="491"/>
      <c r="Q59" s="495"/>
      <c r="R59" s="233"/>
      <c r="S59" s="234"/>
      <c r="T59" s="491">
        <v>40</v>
      </c>
      <c r="U59" s="495">
        <v>36</v>
      </c>
      <c r="V59" s="78">
        <v>38</v>
      </c>
      <c r="W59" s="78">
        <v>32</v>
      </c>
      <c r="X59" s="496">
        <v>38</v>
      </c>
      <c r="Y59" s="497"/>
      <c r="Z59" s="26"/>
      <c r="AA59" s="26"/>
      <c r="AB59" s="26"/>
      <c r="AC59" s="26"/>
      <c r="AD59" s="26"/>
      <c r="AE59" s="26"/>
      <c r="AF59" s="26"/>
      <c r="AG59" s="26"/>
      <c r="AH59" s="26"/>
    </row>
    <row r="60" spans="1:34" s="96" customFormat="1" ht="25.5" customHeight="1">
      <c r="A60" s="492" t="s">
        <v>170</v>
      </c>
      <c r="B60" s="593" t="s">
        <v>198</v>
      </c>
      <c r="C60" s="226"/>
      <c r="D60" s="78"/>
      <c r="E60" s="491"/>
      <c r="F60" s="491"/>
      <c r="G60" s="78"/>
      <c r="H60" s="78"/>
      <c r="I60" s="491"/>
      <c r="J60" s="494"/>
      <c r="K60" s="493">
        <f>L60+M60</f>
        <v>270</v>
      </c>
      <c r="L60" s="495">
        <f t="shared" si="22"/>
        <v>90</v>
      </c>
      <c r="M60" s="269">
        <f t="shared" si="23"/>
        <v>180</v>
      </c>
      <c r="N60" s="490">
        <v>110</v>
      </c>
      <c r="O60" s="491">
        <v>70</v>
      </c>
      <c r="P60" s="491"/>
      <c r="Q60" s="495"/>
      <c r="R60" s="233"/>
      <c r="S60" s="234"/>
      <c r="T60" s="491">
        <v>40</v>
      </c>
      <c r="U60" s="495">
        <v>36</v>
      </c>
      <c r="V60" s="78">
        <v>36</v>
      </c>
      <c r="W60" s="78">
        <v>30</v>
      </c>
      <c r="X60" s="496">
        <v>38</v>
      </c>
      <c r="Y60" s="497"/>
      <c r="Z60" s="26"/>
      <c r="AA60" s="26"/>
      <c r="AB60" s="26"/>
      <c r="AC60" s="26"/>
      <c r="AD60" s="26"/>
      <c r="AE60" s="26"/>
      <c r="AF60" s="26"/>
      <c r="AG60" s="26"/>
      <c r="AH60" s="26"/>
    </row>
    <row r="61" spans="1:34" s="96" customFormat="1" ht="24" customHeight="1">
      <c r="A61" s="385" t="s">
        <v>171</v>
      </c>
      <c r="B61" s="572" t="s">
        <v>114</v>
      </c>
      <c r="C61" s="226"/>
      <c r="D61" s="78"/>
      <c r="E61" s="46"/>
      <c r="F61" s="40"/>
      <c r="G61" s="78"/>
      <c r="H61" s="78" t="s">
        <v>53</v>
      </c>
      <c r="I61" s="50"/>
      <c r="J61" s="206"/>
      <c r="K61" s="217">
        <f aca="true" t="shared" si="24" ref="K61:K67">L61+M61</f>
        <v>108</v>
      </c>
      <c r="L61" s="43">
        <f t="shared" si="22"/>
        <v>36</v>
      </c>
      <c r="M61" s="269">
        <f t="shared" si="23"/>
        <v>72</v>
      </c>
      <c r="N61" s="66">
        <v>36</v>
      </c>
      <c r="O61" s="39">
        <v>36</v>
      </c>
      <c r="P61" s="39"/>
      <c r="Q61" s="159"/>
      <c r="R61" s="233"/>
      <c r="S61" s="234"/>
      <c r="T61" s="40"/>
      <c r="U61" s="165"/>
      <c r="V61" s="78">
        <v>40</v>
      </c>
      <c r="W61" s="78">
        <v>32</v>
      </c>
      <c r="X61" s="241"/>
      <c r="Y61" s="180"/>
      <c r="Z61" s="26"/>
      <c r="AA61" s="26"/>
      <c r="AB61" s="26"/>
      <c r="AC61" s="26"/>
      <c r="AD61" s="26"/>
      <c r="AE61" s="26"/>
      <c r="AF61" s="26"/>
      <c r="AG61" s="26"/>
      <c r="AH61" s="26"/>
    </row>
    <row r="62" spans="1:34" s="96" customFormat="1" ht="30" customHeight="1">
      <c r="A62" s="385" t="s">
        <v>172</v>
      </c>
      <c r="B62" s="572" t="s">
        <v>115</v>
      </c>
      <c r="C62" s="226"/>
      <c r="D62" s="78"/>
      <c r="E62" s="46" t="s">
        <v>52</v>
      </c>
      <c r="F62" s="46"/>
      <c r="G62" s="78" t="s">
        <v>52</v>
      </c>
      <c r="H62" s="78"/>
      <c r="I62" s="50" t="s">
        <v>53</v>
      </c>
      <c r="J62" s="206"/>
      <c r="K62" s="217">
        <f t="shared" si="24"/>
        <v>390</v>
      </c>
      <c r="L62" s="43">
        <f t="shared" si="22"/>
        <v>130</v>
      </c>
      <c r="M62" s="269">
        <f t="shared" si="23"/>
        <v>260</v>
      </c>
      <c r="N62" s="66">
        <v>140</v>
      </c>
      <c r="O62" s="39">
        <v>120</v>
      </c>
      <c r="P62" s="39"/>
      <c r="Q62" s="159"/>
      <c r="R62" s="233"/>
      <c r="S62" s="234"/>
      <c r="T62" s="40">
        <v>60</v>
      </c>
      <c r="U62" s="165">
        <v>60</v>
      </c>
      <c r="V62" s="78">
        <v>60</v>
      </c>
      <c r="W62" s="78">
        <v>36</v>
      </c>
      <c r="X62" s="241">
        <v>44</v>
      </c>
      <c r="Y62" s="180"/>
      <c r="Z62" s="26"/>
      <c r="AA62" s="26"/>
      <c r="AB62" s="26"/>
      <c r="AC62" s="26"/>
      <c r="AD62" s="26"/>
      <c r="AE62" s="26"/>
      <c r="AF62" s="26"/>
      <c r="AG62" s="26"/>
      <c r="AH62" s="26"/>
    </row>
    <row r="63" spans="1:34" s="96" customFormat="1" ht="21.75" customHeight="1">
      <c r="A63" s="385" t="s">
        <v>173</v>
      </c>
      <c r="B63" s="573" t="s">
        <v>116</v>
      </c>
      <c r="C63" s="226"/>
      <c r="D63" s="78"/>
      <c r="E63" s="46"/>
      <c r="F63" s="40"/>
      <c r="G63" s="78"/>
      <c r="H63" s="78"/>
      <c r="I63" s="50" t="s">
        <v>52</v>
      </c>
      <c r="J63" s="206"/>
      <c r="K63" s="217">
        <f t="shared" si="24"/>
        <v>192</v>
      </c>
      <c r="L63" s="43">
        <f t="shared" si="22"/>
        <v>64</v>
      </c>
      <c r="M63" s="269">
        <f>N63+O63+P63</f>
        <v>128</v>
      </c>
      <c r="N63" s="66">
        <v>48</v>
      </c>
      <c r="O63" s="39">
        <v>74</v>
      </c>
      <c r="P63" s="39">
        <v>6</v>
      </c>
      <c r="Q63" s="159"/>
      <c r="R63" s="233"/>
      <c r="S63" s="234"/>
      <c r="T63" s="40"/>
      <c r="U63" s="165"/>
      <c r="V63" s="78"/>
      <c r="W63" s="78"/>
      <c r="X63" s="241">
        <v>128</v>
      </c>
      <c r="Y63" s="180"/>
      <c r="Z63" s="26"/>
      <c r="AA63" s="26"/>
      <c r="AB63" s="26"/>
      <c r="AC63" s="26"/>
      <c r="AD63" s="26"/>
      <c r="AE63" s="26"/>
      <c r="AF63" s="26"/>
      <c r="AG63" s="26"/>
      <c r="AH63" s="26"/>
    </row>
    <row r="64" spans="1:34" s="96" customFormat="1" ht="25.5" customHeight="1">
      <c r="A64" s="385" t="s">
        <v>174</v>
      </c>
      <c r="B64" s="574" t="s">
        <v>117</v>
      </c>
      <c r="C64" s="226"/>
      <c r="D64" s="78"/>
      <c r="E64" s="46"/>
      <c r="F64" s="40"/>
      <c r="G64" s="78" t="s">
        <v>53</v>
      </c>
      <c r="H64" s="78"/>
      <c r="I64" s="50"/>
      <c r="J64" s="206"/>
      <c r="K64" s="217">
        <f t="shared" si="24"/>
        <v>138</v>
      </c>
      <c r="L64" s="43">
        <f t="shared" si="22"/>
        <v>46</v>
      </c>
      <c r="M64" s="269">
        <f t="shared" si="23"/>
        <v>92</v>
      </c>
      <c r="N64" s="66">
        <v>20</v>
      </c>
      <c r="O64" s="39">
        <v>72</v>
      </c>
      <c r="P64" s="39"/>
      <c r="Q64" s="159"/>
      <c r="R64" s="233"/>
      <c r="S64" s="234"/>
      <c r="T64" s="40"/>
      <c r="U64" s="165">
        <v>40</v>
      </c>
      <c r="V64" s="78">
        <v>52</v>
      </c>
      <c r="W64" s="78"/>
      <c r="X64" s="241"/>
      <c r="Y64" s="180"/>
      <c r="Z64" s="26"/>
      <c r="AA64" s="26"/>
      <c r="AB64" s="26"/>
      <c r="AC64" s="26"/>
      <c r="AD64" s="26"/>
      <c r="AE64" s="26"/>
      <c r="AF64" s="26"/>
      <c r="AG64" s="26"/>
      <c r="AH64" s="26"/>
    </row>
    <row r="65" spans="1:34" s="96" customFormat="1" ht="20.25" customHeight="1">
      <c r="A65" s="385" t="s">
        <v>175</v>
      </c>
      <c r="B65" s="572" t="s">
        <v>118</v>
      </c>
      <c r="C65" s="226"/>
      <c r="D65" s="78"/>
      <c r="E65" s="46" t="s">
        <v>53</v>
      </c>
      <c r="F65" s="40"/>
      <c r="G65" s="78"/>
      <c r="H65" s="78"/>
      <c r="I65" s="50"/>
      <c r="J65" s="206"/>
      <c r="K65" s="217">
        <f t="shared" si="24"/>
        <v>66</v>
      </c>
      <c r="L65" s="43">
        <f t="shared" si="22"/>
        <v>22</v>
      </c>
      <c r="M65" s="269">
        <f t="shared" si="23"/>
        <v>44</v>
      </c>
      <c r="N65" s="66">
        <v>24</v>
      </c>
      <c r="O65" s="39">
        <v>20</v>
      </c>
      <c r="P65" s="39"/>
      <c r="Q65" s="159"/>
      <c r="R65" s="233"/>
      <c r="S65" s="234"/>
      <c r="T65" s="40">
        <v>44</v>
      </c>
      <c r="U65" s="165"/>
      <c r="V65" s="78"/>
      <c r="W65" s="78"/>
      <c r="X65" s="241"/>
      <c r="Y65" s="180"/>
      <c r="Z65" s="26"/>
      <c r="AA65" s="26"/>
      <c r="AB65" s="26"/>
      <c r="AC65" s="26"/>
      <c r="AD65" s="26"/>
      <c r="AE65" s="26"/>
      <c r="AF65" s="26"/>
      <c r="AG65" s="26"/>
      <c r="AH65" s="26"/>
    </row>
    <row r="66" spans="1:34" s="96" customFormat="1" ht="22.5" customHeight="1">
      <c r="A66" s="385" t="s">
        <v>176</v>
      </c>
      <c r="B66" s="572" t="s">
        <v>119</v>
      </c>
      <c r="C66" s="226"/>
      <c r="D66" s="78"/>
      <c r="E66" s="46"/>
      <c r="F66" s="40"/>
      <c r="G66" s="78"/>
      <c r="H66" s="78"/>
      <c r="I66" s="50"/>
      <c r="J66" s="206"/>
      <c r="K66" s="217">
        <f t="shared" si="24"/>
        <v>81</v>
      </c>
      <c r="L66" s="43">
        <f t="shared" si="22"/>
        <v>27</v>
      </c>
      <c r="M66" s="269">
        <f t="shared" si="23"/>
        <v>54</v>
      </c>
      <c r="N66" s="66">
        <v>30</v>
      </c>
      <c r="O66" s="39">
        <v>24</v>
      </c>
      <c r="P66" s="39"/>
      <c r="Q66" s="159"/>
      <c r="R66" s="233"/>
      <c r="S66" s="234"/>
      <c r="T66" s="40"/>
      <c r="U66" s="165"/>
      <c r="V66" s="78"/>
      <c r="W66" s="78"/>
      <c r="X66" s="241">
        <v>54</v>
      </c>
      <c r="Y66" s="180"/>
      <c r="Z66" s="26"/>
      <c r="AA66" s="26"/>
      <c r="AB66" s="26"/>
      <c r="AC66" s="26"/>
      <c r="AD66" s="26"/>
      <c r="AE66" s="26"/>
      <c r="AF66" s="26"/>
      <c r="AG66" s="26"/>
      <c r="AH66" s="26"/>
    </row>
    <row r="67" spans="1:34" s="96" customFormat="1" ht="22.5" customHeight="1">
      <c r="A67" s="385" t="s">
        <v>188</v>
      </c>
      <c r="B67" s="92" t="s">
        <v>168</v>
      </c>
      <c r="C67" s="226"/>
      <c r="D67" s="78"/>
      <c r="E67" s="46"/>
      <c r="F67" s="50" t="s">
        <v>53</v>
      </c>
      <c r="G67" s="78"/>
      <c r="H67" s="78"/>
      <c r="I67" s="50"/>
      <c r="J67" s="206"/>
      <c r="K67" s="217">
        <f t="shared" si="24"/>
        <v>90</v>
      </c>
      <c r="L67" s="43">
        <f t="shared" si="22"/>
        <v>30</v>
      </c>
      <c r="M67" s="269">
        <f t="shared" si="23"/>
        <v>60</v>
      </c>
      <c r="N67" s="66">
        <v>36</v>
      </c>
      <c r="O67" s="39">
        <v>24</v>
      </c>
      <c r="P67" s="39"/>
      <c r="Q67" s="159"/>
      <c r="R67" s="233"/>
      <c r="S67" s="234"/>
      <c r="T67" s="165">
        <v>34</v>
      </c>
      <c r="U67" s="165">
        <v>26</v>
      </c>
      <c r="V67" s="78"/>
      <c r="W67" s="78"/>
      <c r="X67" s="241"/>
      <c r="Y67" s="180"/>
      <c r="Z67" s="26"/>
      <c r="AA67" s="26"/>
      <c r="AB67" s="26"/>
      <c r="AC67" s="26"/>
      <c r="AD67" s="26"/>
      <c r="AE67" s="26"/>
      <c r="AF67" s="26"/>
      <c r="AG67" s="26"/>
      <c r="AH67" s="26"/>
    </row>
    <row r="68" spans="1:34" s="96" customFormat="1" ht="15" customHeight="1">
      <c r="A68" s="385" t="s">
        <v>201</v>
      </c>
      <c r="B68" s="92" t="s">
        <v>200</v>
      </c>
      <c r="C68" s="226"/>
      <c r="D68" s="78"/>
      <c r="E68" s="46"/>
      <c r="F68" s="40" t="s">
        <v>52</v>
      </c>
      <c r="G68" s="78"/>
      <c r="H68" s="78"/>
      <c r="I68" s="50"/>
      <c r="J68" s="206"/>
      <c r="K68" s="217"/>
      <c r="L68" s="43"/>
      <c r="M68" s="269"/>
      <c r="N68" s="66"/>
      <c r="O68" s="39"/>
      <c r="P68" s="39"/>
      <c r="Q68" s="159"/>
      <c r="R68" s="233"/>
      <c r="S68" s="234"/>
      <c r="T68" s="40"/>
      <c r="U68" s="165"/>
      <c r="V68" s="78"/>
      <c r="W68" s="78"/>
      <c r="X68" s="241"/>
      <c r="Y68" s="180"/>
      <c r="Z68" s="26"/>
      <c r="AA68" s="26"/>
      <c r="AB68" s="26"/>
      <c r="AC68" s="26"/>
      <c r="AD68" s="26"/>
      <c r="AE68" s="26"/>
      <c r="AF68" s="26"/>
      <c r="AG68" s="26"/>
      <c r="AH68" s="26"/>
    </row>
    <row r="69" spans="1:34" s="96" customFormat="1" ht="21" customHeight="1">
      <c r="A69" s="392" t="s">
        <v>120</v>
      </c>
      <c r="B69" s="93" t="s">
        <v>202</v>
      </c>
      <c r="C69" s="226"/>
      <c r="D69" s="78"/>
      <c r="E69" s="46"/>
      <c r="F69" s="40"/>
      <c r="G69" s="78"/>
      <c r="H69" s="78"/>
      <c r="I69" s="50"/>
      <c r="J69" s="206"/>
      <c r="K69" s="217">
        <f aca="true" t="shared" si="25" ref="K69:K75">Q69</f>
        <v>36</v>
      </c>
      <c r="L69" s="43"/>
      <c r="M69" s="269">
        <f aca="true" t="shared" si="26" ref="M69:M75">N69+O69+P69+Q69</f>
        <v>36</v>
      </c>
      <c r="N69" s="66"/>
      <c r="O69" s="39"/>
      <c r="P69" s="39"/>
      <c r="Q69" s="159">
        <v>36</v>
      </c>
      <c r="R69" s="233"/>
      <c r="S69" s="234"/>
      <c r="T69" s="40"/>
      <c r="U69" s="594">
        <v>36</v>
      </c>
      <c r="V69" s="78"/>
      <c r="W69" s="78"/>
      <c r="X69" s="240"/>
      <c r="Y69" s="180"/>
      <c r="Z69" s="26"/>
      <c r="AA69" s="26"/>
      <c r="AB69" s="26"/>
      <c r="AC69" s="26"/>
      <c r="AD69" s="26"/>
      <c r="AE69" s="26"/>
      <c r="AF69" s="26"/>
      <c r="AG69" s="26"/>
      <c r="AH69" s="26"/>
    </row>
    <row r="70" spans="1:34" s="96" customFormat="1" ht="33.75" customHeight="1">
      <c r="A70" s="392" t="s">
        <v>121</v>
      </c>
      <c r="B70" s="92" t="s">
        <v>203</v>
      </c>
      <c r="C70" s="226"/>
      <c r="D70" s="78"/>
      <c r="E70" s="46"/>
      <c r="F70" s="40"/>
      <c r="G70" s="78"/>
      <c r="H70" s="78"/>
      <c r="I70" s="50"/>
      <c r="J70" s="206"/>
      <c r="K70" s="217">
        <f t="shared" si="25"/>
        <v>36</v>
      </c>
      <c r="L70" s="43"/>
      <c r="M70" s="269">
        <f t="shared" si="26"/>
        <v>36</v>
      </c>
      <c r="N70" s="66"/>
      <c r="O70" s="39"/>
      <c r="P70" s="39"/>
      <c r="Q70" s="159">
        <v>36</v>
      </c>
      <c r="R70" s="233"/>
      <c r="S70" s="234"/>
      <c r="T70" s="40"/>
      <c r="U70" s="165"/>
      <c r="V70" s="252">
        <v>36</v>
      </c>
      <c r="W70" s="78"/>
      <c r="X70" s="240"/>
      <c r="Y70" s="180"/>
      <c r="Z70" s="26"/>
      <c r="AA70" s="26"/>
      <c r="AB70" s="26"/>
      <c r="AC70" s="26"/>
      <c r="AD70" s="26"/>
      <c r="AE70" s="26"/>
      <c r="AF70" s="26"/>
      <c r="AG70" s="26"/>
      <c r="AH70" s="26"/>
    </row>
    <row r="71" spans="1:34" s="96" customFormat="1" ht="21" customHeight="1">
      <c r="A71" s="389" t="s">
        <v>187</v>
      </c>
      <c r="B71" s="93" t="s">
        <v>186</v>
      </c>
      <c r="C71" s="226"/>
      <c r="D71" s="78"/>
      <c r="E71" s="46"/>
      <c r="F71" s="40"/>
      <c r="G71" s="78"/>
      <c r="H71" s="78"/>
      <c r="I71" s="50"/>
      <c r="J71" s="206"/>
      <c r="K71" s="217">
        <f t="shared" si="25"/>
        <v>36</v>
      </c>
      <c r="L71" s="43"/>
      <c r="M71" s="269">
        <f t="shared" si="26"/>
        <v>36</v>
      </c>
      <c r="N71" s="66"/>
      <c r="O71" s="39"/>
      <c r="P71" s="39"/>
      <c r="Q71" s="159">
        <v>36</v>
      </c>
      <c r="R71" s="233"/>
      <c r="S71" s="234"/>
      <c r="T71" s="40"/>
      <c r="U71" s="594">
        <v>36</v>
      </c>
      <c r="V71" s="78"/>
      <c r="W71" s="78"/>
      <c r="X71" s="240"/>
      <c r="Y71" s="180"/>
      <c r="Z71" s="26"/>
      <c r="AA71" s="26"/>
      <c r="AB71" s="26"/>
      <c r="AC71" s="26"/>
      <c r="AD71" s="26"/>
      <c r="AE71" s="26"/>
      <c r="AF71" s="26"/>
      <c r="AG71" s="26"/>
      <c r="AH71" s="26"/>
    </row>
    <row r="72" spans="1:34" s="96" customFormat="1" ht="21" customHeight="1">
      <c r="A72" s="389" t="s">
        <v>204</v>
      </c>
      <c r="B72" s="575" t="s">
        <v>205</v>
      </c>
      <c r="C72" s="226"/>
      <c r="D72" s="78"/>
      <c r="E72" s="46"/>
      <c r="F72" s="40"/>
      <c r="G72" s="78"/>
      <c r="H72" s="78"/>
      <c r="I72" s="50" t="s">
        <v>52</v>
      </c>
      <c r="J72" s="206"/>
      <c r="K72" s="217"/>
      <c r="L72" s="43"/>
      <c r="M72" s="269"/>
      <c r="N72" s="66"/>
      <c r="O72" s="39"/>
      <c r="P72" s="39"/>
      <c r="Q72" s="159"/>
      <c r="R72" s="233"/>
      <c r="S72" s="234"/>
      <c r="T72" s="40"/>
      <c r="U72" s="165"/>
      <c r="V72" s="78"/>
      <c r="W72" s="78"/>
      <c r="X72" s="240"/>
      <c r="Y72" s="180"/>
      <c r="Z72" s="26"/>
      <c r="AA72" s="26"/>
      <c r="AB72" s="26"/>
      <c r="AC72" s="26"/>
      <c r="AD72" s="26"/>
      <c r="AE72" s="26"/>
      <c r="AF72" s="26"/>
      <c r="AG72" s="26"/>
      <c r="AH72" s="26"/>
    </row>
    <row r="73" spans="1:34" s="96" customFormat="1" ht="24" customHeight="1">
      <c r="A73" s="392" t="s">
        <v>122</v>
      </c>
      <c r="B73" s="576" t="s">
        <v>183</v>
      </c>
      <c r="C73" s="226"/>
      <c r="D73" s="78"/>
      <c r="E73" s="40"/>
      <c r="F73" s="46"/>
      <c r="G73" s="78"/>
      <c r="H73" s="78"/>
      <c r="I73" s="50"/>
      <c r="J73" s="206"/>
      <c r="K73" s="217">
        <f t="shared" si="25"/>
        <v>216</v>
      </c>
      <c r="L73" s="43"/>
      <c r="M73" s="269">
        <f t="shared" si="26"/>
        <v>216</v>
      </c>
      <c r="N73" s="94"/>
      <c r="O73" s="46"/>
      <c r="P73" s="46"/>
      <c r="Q73" s="165">
        <v>216</v>
      </c>
      <c r="R73" s="233"/>
      <c r="S73" s="234"/>
      <c r="T73" s="40"/>
      <c r="U73" s="237"/>
      <c r="V73" s="78">
        <v>72</v>
      </c>
      <c r="W73" s="78">
        <v>72</v>
      </c>
      <c r="X73" s="240">
        <v>72</v>
      </c>
      <c r="Y73" s="180"/>
      <c r="Z73" s="26"/>
      <c r="AA73" s="26"/>
      <c r="AB73" s="26"/>
      <c r="AC73" s="26"/>
      <c r="AD73" s="26"/>
      <c r="AE73" s="26"/>
      <c r="AF73" s="26"/>
      <c r="AG73" s="26"/>
      <c r="AH73" s="26"/>
    </row>
    <row r="74" spans="1:34" s="96" customFormat="1" ht="27" customHeight="1">
      <c r="A74" s="392" t="s">
        <v>123</v>
      </c>
      <c r="B74" s="576" t="s">
        <v>184</v>
      </c>
      <c r="C74" s="226"/>
      <c r="D74" s="78"/>
      <c r="E74" s="40"/>
      <c r="F74" s="46"/>
      <c r="G74" s="78"/>
      <c r="H74" s="78"/>
      <c r="I74" s="50"/>
      <c r="J74" s="206"/>
      <c r="K74" s="217">
        <f t="shared" si="25"/>
        <v>36</v>
      </c>
      <c r="L74" s="43"/>
      <c r="M74" s="269">
        <f t="shared" si="26"/>
        <v>36</v>
      </c>
      <c r="N74" s="94"/>
      <c r="O74" s="46"/>
      <c r="P74" s="46"/>
      <c r="Q74" s="165">
        <v>36</v>
      </c>
      <c r="R74" s="233"/>
      <c r="S74" s="234"/>
      <c r="T74" s="40"/>
      <c r="U74" s="237"/>
      <c r="V74" s="78"/>
      <c r="W74" s="78"/>
      <c r="X74" s="595">
        <v>36</v>
      </c>
      <c r="Y74" s="180"/>
      <c r="Z74" s="26"/>
      <c r="AA74" s="26"/>
      <c r="AB74" s="26"/>
      <c r="AC74" s="26"/>
      <c r="AD74" s="26"/>
      <c r="AE74" s="26"/>
      <c r="AF74" s="26"/>
      <c r="AG74" s="26"/>
      <c r="AH74" s="26"/>
    </row>
    <row r="75" spans="1:34" s="96" customFormat="1" ht="27.75" customHeight="1">
      <c r="A75" s="389" t="s">
        <v>124</v>
      </c>
      <c r="B75" s="577" t="s">
        <v>185</v>
      </c>
      <c r="C75" s="226"/>
      <c r="D75" s="78"/>
      <c r="E75" s="40"/>
      <c r="F75" s="46"/>
      <c r="G75" s="78"/>
      <c r="H75" s="78"/>
      <c r="I75" s="50"/>
      <c r="J75" s="206"/>
      <c r="K75" s="217">
        <f t="shared" si="25"/>
        <v>36</v>
      </c>
      <c r="L75" s="43"/>
      <c r="M75" s="269">
        <f t="shared" si="26"/>
        <v>36</v>
      </c>
      <c r="N75" s="94"/>
      <c r="O75" s="46"/>
      <c r="P75" s="46"/>
      <c r="Q75" s="165">
        <v>36</v>
      </c>
      <c r="R75" s="233"/>
      <c r="S75" s="234"/>
      <c r="T75" s="40"/>
      <c r="U75" s="237"/>
      <c r="V75" s="78"/>
      <c r="W75" s="78"/>
      <c r="X75" s="595">
        <v>36</v>
      </c>
      <c r="Y75" s="180"/>
      <c r="Z75" s="26"/>
      <c r="AA75" s="26"/>
      <c r="AB75" s="26"/>
      <c r="AC75" s="26"/>
      <c r="AD75" s="26"/>
      <c r="AE75" s="26"/>
      <c r="AF75" s="26"/>
      <c r="AG75" s="26"/>
      <c r="AH75" s="26"/>
    </row>
    <row r="76" spans="1:34" s="96" customFormat="1" ht="19.5" customHeight="1" thickBot="1">
      <c r="A76" s="387" t="s">
        <v>166</v>
      </c>
      <c r="B76" s="577" t="s">
        <v>221</v>
      </c>
      <c r="C76" s="555"/>
      <c r="D76" s="378"/>
      <c r="E76" s="375"/>
      <c r="F76" s="114"/>
      <c r="G76" s="378"/>
      <c r="H76" s="378"/>
      <c r="I76" s="114" t="s">
        <v>53</v>
      </c>
      <c r="J76" s="312"/>
      <c r="K76" s="218"/>
      <c r="L76" s="157"/>
      <c r="M76" s="300"/>
      <c r="N76" s="158"/>
      <c r="O76" s="69"/>
      <c r="P76" s="69"/>
      <c r="Q76" s="173"/>
      <c r="R76" s="235"/>
      <c r="S76" s="236"/>
      <c r="T76" s="156"/>
      <c r="U76" s="238"/>
      <c r="V76" s="97"/>
      <c r="W76" s="97"/>
      <c r="X76" s="242"/>
      <c r="Y76" s="181"/>
      <c r="Z76" s="26"/>
      <c r="AA76" s="26"/>
      <c r="AB76" s="26"/>
      <c r="AC76" s="26"/>
      <c r="AD76" s="26"/>
      <c r="AE76" s="26"/>
      <c r="AF76" s="26"/>
      <c r="AG76" s="26"/>
      <c r="AH76" s="26"/>
    </row>
    <row r="77" spans="1:34" s="96" customFormat="1" ht="30" customHeight="1" thickBot="1">
      <c r="A77" s="287" t="s">
        <v>30</v>
      </c>
      <c r="B77" s="578" t="s">
        <v>125</v>
      </c>
      <c r="C77" s="554"/>
      <c r="D77" s="103"/>
      <c r="E77" s="103"/>
      <c r="F77" s="103"/>
      <c r="G77" s="103"/>
      <c r="H77" s="103"/>
      <c r="I77" s="103"/>
      <c r="J77" s="200"/>
      <c r="K77" s="213">
        <f>SUM(K78+K79+K80+K81+K82+K84+K85+K87+K88)</f>
        <v>525</v>
      </c>
      <c r="L77" s="214">
        <f>SUM(L78+L79+L80+L81+L82+L84+L85+L87+L88)</f>
        <v>91</v>
      </c>
      <c r="M77" s="204">
        <f>SUM(M78+M79+M80+M81+M82+M84+M85+M87+M88)</f>
        <v>434</v>
      </c>
      <c r="N77" s="107">
        <f>N78+N79+N80+N81+N82</f>
        <v>88</v>
      </c>
      <c r="O77" s="107">
        <f>O78+O79+O80+O81+O82</f>
        <v>88</v>
      </c>
      <c r="P77" s="107">
        <f>P78+P79+P80+P81+P82</f>
        <v>6</v>
      </c>
      <c r="Q77" s="107">
        <f>SUM(Q84+Q85+Q87+Q88)</f>
        <v>252</v>
      </c>
      <c r="R77" s="182">
        <f>SUM(R78:R79)</f>
        <v>0</v>
      </c>
      <c r="S77" s="105">
        <f>SUM(S78:S79)</f>
        <v>0</v>
      </c>
      <c r="T77" s="105">
        <f>SUM(T78:T79)</f>
        <v>0</v>
      </c>
      <c r="U77" s="105">
        <f>SUM(U78:U79)</f>
        <v>0</v>
      </c>
      <c r="V77" s="105">
        <f>SUM(V78:V82)</f>
        <v>82</v>
      </c>
      <c r="W77" s="105">
        <f>SUM(W78:W82)</f>
        <v>68</v>
      </c>
      <c r="X77" s="105">
        <f>SUM(X78:X82)</f>
        <v>32</v>
      </c>
      <c r="Y77" s="183">
        <f>SUM(Y78:Y82)</f>
        <v>0</v>
      </c>
      <c r="Z77" s="26"/>
      <c r="AA77" s="26"/>
      <c r="AB77" s="26"/>
      <c r="AC77" s="26"/>
      <c r="AD77" s="26"/>
      <c r="AE77" s="26"/>
      <c r="AF77" s="26"/>
      <c r="AG77" s="26"/>
      <c r="AH77" s="26"/>
    </row>
    <row r="78" spans="1:34" s="96" customFormat="1" ht="41.25" customHeight="1">
      <c r="A78" s="384" t="s">
        <v>67</v>
      </c>
      <c r="B78" s="338" t="s">
        <v>126</v>
      </c>
      <c r="C78" s="225"/>
      <c r="D78" s="100"/>
      <c r="E78" s="101"/>
      <c r="F78" s="101"/>
      <c r="G78" s="155" t="s">
        <v>53</v>
      </c>
      <c r="H78" s="100"/>
      <c r="I78" s="53"/>
      <c r="J78" s="198"/>
      <c r="K78" s="248">
        <f>L78+M78</f>
        <v>75</v>
      </c>
      <c r="L78" s="219">
        <f>M78/2</f>
        <v>25</v>
      </c>
      <c r="M78" s="271">
        <v>50</v>
      </c>
      <c r="N78" s="68">
        <v>30</v>
      </c>
      <c r="O78" s="37">
        <v>14</v>
      </c>
      <c r="P78" s="37">
        <v>6</v>
      </c>
      <c r="Q78" s="169"/>
      <c r="R78" s="231"/>
      <c r="S78" s="232"/>
      <c r="T78" s="101"/>
      <c r="U78" s="101"/>
      <c r="V78" s="100">
        <v>50</v>
      </c>
      <c r="W78" s="100"/>
      <c r="X78" s="102"/>
      <c r="Y78" s="184"/>
      <c r="Z78" s="26"/>
      <c r="AA78" s="26"/>
      <c r="AB78" s="26"/>
      <c r="AC78" s="26"/>
      <c r="AD78" s="26"/>
      <c r="AE78" s="26"/>
      <c r="AF78" s="26"/>
      <c r="AG78" s="26"/>
      <c r="AH78" s="26"/>
    </row>
    <row r="79" spans="1:34" s="96" customFormat="1" ht="33" customHeight="1">
      <c r="A79" s="385" t="s">
        <v>68</v>
      </c>
      <c r="B79" s="93" t="s">
        <v>127</v>
      </c>
      <c r="C79" s="226"/>
      <c r="D79" s="78"/>
      <c r="E79" s="40"/>
      <c r="F79" s="40"/>
      <c r="G79" s="249"/>
      <c r="H79" s="78" t="s">
        <v>98</v>
      </c>
      <c r="I79" s="50"/>
      <c r="J79" s="165"/>
      <c r="K79" s="248">
        <f aca="true" t="shared" si="27" ref="K79:K88">L79+M79</f>
        <v>48</v>
      </c>
      <c r="L79" s="219">
        <f>M79/2</f>
        <v>16</v>
      </c>
      <c r="M79" s="272">
        <v>32</v>
      </c>
      <c r="N79" s="66">
        <v>14</v>
      </c>
      <c r="O79" s="39">
        <v>18</v>
      </c>
      <c r="P79" s="39"/>
      <c r="Q79" s="159"/>
      <c r="R79" s="233"/>
      <c r="S79" s="234"/>
      <c r="T79" s="40"/>
      <c r="U79" s="40"/>
      <c r="V79" s="78"/>
      <c r="W79" s="78">
        <v>32</v>
      </c>
      <c r="X79" s="71"/>
      <c r="Y79" s="185"/>
      <c r="Z79" s="26"/>
      <c r="AA79" s="26"/>
      <c r="AB79" s="26"/>
      <c r="AC79" s="26"/>
      <c r="AD79" s="26"/>
      <c r="AE79" s="26"/>
      <c r="AF79" s="26"/>
      <c r="AG79" s="26"/>
      <c r="AH79" s="26"/>
    </row>
    <row r="80" spans="1:34" s="96" customFormat="1" ht="33.75" customHeight="1">
      <c r="A80" s="385" t="s">
        <v>128</v>
      </c>
      <c r="B80" s="93" t="s">
        <v>129</v>
      </c>
      <c r="C80" s="226"/>
      <c r="D80" s="78"/>
      <c r="E80" s="40"/>
      <c r="F80" s="40"/>
      <c r="G80" s="106"/>
      <c r="H80" s="78" t="s">
        <v>98</v>
      </c>
      <c r="I80" s="50"/>
      <c r="J80" s="165"/>
      <c r="K80" s="248">
        <f t="shared" si="27"/>
        <v>48</v>
      </c>
      <c r="L80" s="219">
        <f>M80/2</f>
        <v>16</v>
      </c>
      <c r="M80" s="272">
        <v>32</v>
      </c>
      <c r="N80" s="66">
        <v>12</v>
      </c>
      <c r="O80" s="39">
        <v>20</v>
      </c>
      <c r="P80" s="39"/>
      <c r="Q80" s="159"/>
      <c r="R80" s="233"/>
      <c r="S80" s="234"/>
      <c r="T80" s="40"/>
      <c r="U80" s="40"/>
      <c r="V80" s="78">
        <v>32</v>
      </c>
      <c r="W80" s="78"/>
      <c r="X80" s="71"/>
      <c r="Y80" s="185"/>
      <c r="Z80" s="26"/>
      <c r="AA80" s="26"/>
      <c r="AB80" s="26"/>
      <c r="AC80" s="26"/>
      <c r="AD80" s="26"/>
      <c r="AE80" s="26"/>
      <c r="AF80" s="26"/>
      <c r="AG80" s="26"/>
      <c r="AH80" s="26"/>
    </row>
    <row r="81" spans="1:34" s="96" customFormat="1" ht="34.5" customHeight="1">
      <c r="A81" s="385" t="s">
        <v>130</v>
      </c>
      <c r="B81" s="93" t="s">
        <v>131</v>
      </c>
      <c r="C81" s="226"/>
      <c r="D81" s="78"/>
      <c r="E81" s="40"/>
      <c r="F81" s="40"/>
      <c r="G81" s="106"/>
      <c r="H81" s="78"/>
      <c r="I81" s="50"/>
      <c r="J81" s="165"/>
      <c r="K81" s="248">
        <f t="shared" si="27"/>
        <v>48</v>
      </c>
      <c r="L81" s="219">
        <f>M81/2</f>
        <v>16</v>
      </c>
      <c r="M81" s="272">
        <v>32</v>
      </c>
      <c r="N81" s="66">
        <v>12</v>
      </c>
      <c r="O81" s="39">
        <v>20</v>
      </c>
      <c r="P81" s="39"/>
      <c r="Q81" s="159"/>
      <c r="R81" s="233"/>
      <c r="S81" s="234"/>
      <c r="T81" s="40"/>
      <c r="U81" s="40"/>
      <c r="V81" s="78"/>
      <c r="W81" s="78"/>
      <c r="X81" s="91">
        <v>32</v>
      </c>
      <c r="Y81" s="185"/>
      <c r="Z81" s="26"/>
      <c r="AA81" s="26"/>
      <c r="AB81" s="26"/>
      <c r="AC81" s="26"/>
      <c r="AD81" s="26"/>
      <c r="AE81" s="26"/>
      <c r="AF81" s="26"/>
      <c r="AG81" s="26"/>
      <c r="AH81" s="26"/>
    </row>
    <row r="82" spans="1:34" s="96" customFormat="1" ht="27" customHeight="1">
      <c r="A82" s="385" t="s">
        <v>132</v>
      </c>
      <c r="B82" s="93" t="s">
        <v>133</v>
      </c>
      <c r="C82" s="226"/>
      <c r="D82" s="78"/>
      <c r="E82" s="40"/>
      <c r="F82" s="40"/>
      <c r="G82" s="106"/>
      <c r="H82" s="78" t="s">
        <v>97</v>
      </c>
      <c r="I82" s="50"/>
      <c r="J82" s="165"/>
      <c r="K82" s="248">
        <f t="shared" si="27"/>
        <v>54</v>
      </c>
      <c r="L82" s="219">
        <f>M82/2</f>
        <v>18</v>
      </c>
      <c r="M82" s="272">
        <v>36</v>
      </c>
      <c r="N82" s="66">
        <v>20</v>
      </c>
      <c r="O82" s="39">
        <v>16</v>
      </c>
      <c r="P82" s="39"/>
      <c r="Q82" s="159"/>
      <c r="R82" s="233"/>
      <c r="S82" s="234"/>
      <c r="T82" s="40"/>
      <c r="U82" s="40"/>
      <c r="V82" s="78"/>
      <c r="W82" s="78">
        <v>36</v>
      </c>
      <c r="X82" s="71"/>
      <c r="Y82" s="185"/>
      <c r="Z82" s="26"/>
      <c r="AA82" s="26"/>
      <c r="AB82" s="26"/>
      <c r="AC82" s="26"/>
      <c r="AD82" s="26"/>
      <c r="AE82" s="26"/>
      <c r="AF82" s="26"/>
      <c r="AG82" s="26"/>
      <c r="AH82" s="26"/>
    </row>
    <row r="83" spans="1:34" s="96" customFormat="1" ht="27" customHeight="1">
      <c r="A83" s="498" t="s">
        <v>206</v>
      </c>
      <c r="B83" s="93" t="s">
        <v>200</v>
      </c>
      <c r="C83" s="226"/>
      <c r="D83" s="78"/>
      <c r="E83" s="40"/>
      <c r="F83" s="40"/>
      <c r="G83" s="106"/>
      <c r="H83" s="78" t="s">
        <v>52</v>
      </c>
      <c r="I83" s="50"/>
      <c r="J83" s="165"/>
      <c r="K83" s="248"/>
      <c r="L83" s="219"/>
      <c r="M83" s="272"/>
      <c r="N83" s="66"/>
      <c r="O83" s="39"/>
      <c r="P83" s="39"/>
      <c r="Q83" s="159"/>
      <c r="R83" s="233"/>
      <c r="S83" s="234"/>
      <c r="T83" s="40"/>
      <c r="U83" s="40"/>
      <c r="V83" s="78"/>
      <c r="W83" s="78"/>
      <c r="X83" s="71"/>
      <c r="Y83" s="185"/>
      <c r="Z83" s="26"/>
      <c r="AA83" s="26"/>
      <c r="AB83" s="26"/>
      <c r="AC83" s="26"/>
      <c r="AD83" s="26"/>
      <c r="AE83" s="26"/>
      <c r="AF83" s="26"/>
      <c r="AG83" s="26"/>
      <c r="AH83" s="26"/>
    </row>
    <row r="84" spans="1:34" s="96" customFormat="1" ht="31.5" customHeight="1">
      <c r="A84" s="389" t="s">
        <v>134</v>
      </c>
      <c r="B84" s="93" t="s">
        <v>181</v>
      </c>
      <c r="C84" s="226"/>
      <c r="D84" s="78"/>
      <c r="E84" s="40"/>
      <c r="F84" s="40"/>
      <c r="G84" s="106"/>
      <c r="H84" s="78"/>
      <c r="I84" s="50"/>
      <c r="J84" s="165"/>
      <c r="K84" s="248">
        <v>36</v>
      </c>
      <c r="L84" s="179"/>
      <c r="M84" s="272">
        <v>36</v>
      </c>
      <c r="N84" s="66"/>
      <c r="O84" s="39"/>
      <c r="P84" s="39"/>
      <c r="Q84" s="159">
        <v>36</v>
      </c>
      <c r="R84" s="233"/>
      <c r="S84" s="234"/>
      <c r="T84" s="40"/>
      <c r="U84" s="40"/>
      <c r="V84" s="252">
        <v>36</v>
      </c>
      <c r="W84" s="78"/>
      <c r="X84" s="71"/>
      <c r="Y84" s="185"/>
      <c r="Z84" s="26"/>
      <c r="AA84" s="26"/>
      <c r="AB84" s="26"/>
      <c r="AC84" s="26"/>
      <c r="AD84" s="26"/>
      <c r="AE84" s="26"/>
      <c r="AF84" s="26"/>
      <c r="AG84" s="26"/>
      <c r="AH84" s="26"/>
    </row>
    <row r="85" spans="1:34" s="96" customFormat="1" ht="27" customHeight="1">
      <c r="A85" s="389" t="s">
        <v>135</v>
      </c>
      <c r="B85" s="339" t="s">
        <v>182</v>
      </c>
      <c r="C85" s="226"/>
      <c r="D85" s="78"/>
      <c r="E85" s="40"/>
      <c r="F85" s="40"/>
      <c r="G85" s="106"/>
      <c r="H85" s="78"/>
      <c r="I85" s="50"/>
      <c r="J85" s="165"/>
      <c r="K85" s="248">
        <f t="shared" si="27"/>
        <v>36</v>
      </c>
      <c r="L85" s="179"/>
      <c r="M85" s="272">
        <v>36</v>
      </c>
      <c r="N85" s="66"/>
      <c r="O85" s="39"/>
      <c r="P85" s="39"/>
      <c r="Q85" s="159">
        <v>36</v>
      </c>
      <c r="R85" s="233"/>
      <c r="S85" s="234"/>
      <c r="T85" s="40"/>
      <c r="U85" s="40"/>
      <c r="V85" s="78"/>
      <c r="W85" s="252">
        <v>36</v>
      </c>
      <c r="X85" s="71"/>
      <c r="Y85" s="185"/>
      <c r="Z85" s="26"/>
      <c r="AA85" s="26"/>
      <c r="AB85" s="26"/>
      <c r="AC85" s="26"/>
      <c r="AD85" s="26"/>
      <c r="AE85" s="26"/>
      <c r="AF85" s="26"/>
      <c r="AG85" s="26"/>
      <c r="AH85" s="26"/>
    </row>
    <row r="86" spans="1:34" s="96" customFormat="1" ht="27" customHeight="1">
      <c r="A86" s="389" t="s">
        <v>207</v>
      </c>
      <c r="B86" s="395" t="s">
        <v>208</v>
      </c>
      <c r="C86" s="226"/>
      <c r="D86" s="78"/>
      <c r="E86" s="40"/>
      <c r="F86" s="40"/>
      <c r="G86" s="106"/>
      <c r="H86" s="78" t="s">
        <v>52</v>
      </c>
      <c r="I86" s="50"/>
      <c r="J86" s="165"/>
      <c r="K86" s="248"/>
      <c r="L86" s="179"/>
      <c r="M86" s="272"/>
      <c r="N86" s="66"/>
      <c r="O86" s="39"/>
      <c r="P86" s="39"/>
      <c r="Q86" s="159"/>
      <c r="R86" s="233"/>
      <c r="S86" s="234"/>
      <c r="T86" s="40"/>
      <c r="U86" s="40"/>
      <c r="V86" s="78"/>
      <c r="W86" s="78"/>
      <c r="X86" s="71"/>
      <c r="Y86" s="185"/>
      <c r="Z86" s="26"/>
      <c r="AA86" s="26"/>
      <c r="AB86" s="26"/>
      <c r="AC86" s="26"/>
      <c r="AD86" s="26"/>
      <c r="AE86" s="26"/>
      <c r="AF86" s="26"/>
      <c r="AG86" s="26"/>
      <c r="AH86" s="26"/>
    </row>
    <row r="87" spans="1:34" s="96" customFormat="1" ht="19.5" customHeight="1">
      <c r="A87" s="389" t="s">
        <v>136</v>
      </c>
      <c r="B87" s="395" t="s">
        <v>137</v>
      </c>
      <c r="C87" s="226"/>
      <c r="D87" s="78"/>
      <c r="E87" s="40"/>
      <c r="F87" s="40"/>
      <c r="G87" s="78"/>
      <c r="H87" s="78"/>
      <c r="I87" s="50"/>
      <c r="J87" s="165"/>
      <c r="K87" s="248">
        <f t="shared" si="27"/>
        <v>36</v>
      </c>
      <c r="L87" s="179"/>
      <c r="M87" s="272">
        <v>36</v>
      </c>
      <c r="N87" s="109"/>
      <c r="O87" s="40"/>
      <c r="P87" s="40"/>
      <c r="Q87" s="43">
        <v>36</v>
      </c>
      <c r="R87" s="233"/>
      <c r="S87" s="234"/>
      <c r="T87" s="40"/>
      <c r="U87" s="40"/>
      <c r="V87" s="252"/>
      <c r="W87" s="639">
        <v>36</v>
      </c>
      <c r="X87" s="71"/>
      <c r="Y87" s="185"/>
      <c r="Z87" s="26"/>
      <c r="AA87" s="26"/>
      <c r="AB87" s="26"/>
      <c r="AC87" s="26"/>
      <c r="AD87" s="26"/>
      <c r="AE87" s="26"/>
      <c r="AF87" s="26"/>
      <c r="AG87" s="26"/>
      <c r="AH87" s="26"/>
    </row>
    <row r="88" spans="1:34" s="96" customFormat="1" ht="23.25" customHeight="1">
      <c r="A88" s="389" t="s">
        <v>138</v>
      </c>
      <c r="B88" s="340" t="s">
        <v>179</v>
      </c>
      <c r="C88" s="226"/>
      <c r="D88" s="78"/>
      <c r="E88" s="40"/>
      <c r="F88" s="40"/>
      <c r="G88" s="78"/>
      <c r="H88" s="78"/>
      <c r="I88" s="50"/>
      <c r="J88" s="165"/>
      <c r="K88" s="248">
        <f t="shared" si="27"/>
        <v>144</v>
      </c>
      <c r="L88" s="179"/>
      <c r="M88" s="272">
        <v>144</v>
      </c>
      <c r="N88" s="109"/>
      <c r="O88" s="40"/>
      <c r="P88" s="40"/>
      <c r="Q88" s="43">
        <v>144</v>
      </c>
      <c r="R88" s="233"/>
      <c r="S88" s="234"/>
      <c r="T88" s="40"/>
      <c r="U88" s="40"/>
      <c r="V88" s="78"/>
      <c r="W88" s="252">
        <v>144</v>
      </c>
      <c r="X88" s="71"/>
      <c r="Y88" s="185"/>
      <c r="Z88" s="26"/>
      <c r="AA88" s="26"/>
      <c r="AB88" s="26"/>
      <c r="AC88" s="26"/>
      <c r="AD88" s="26"/>
      <c r="AE88" s="26"/>
      <c r="AF88" s="26"/>
      <c r="AG88" s="26"/>
      <c r="AH88" s="26"/>
    </row>
    <row r="89" spans="1:34" s="96" customFormat="1" ht="23.25" customHeight="1" thickBot="1">
      <c r="A89" s="388" t="s">
        <v>165</v>
      </c>
      <c r="B89" s="341" t="s">
        <v>220</v>
      </c>
      <c r="C89" s="243"/>
      <c r="D89" s="97"/>
      <c r="E89" s="98"/>
      <c r="F89" s="98"/>
      <c r="G89" s="97"/>
      <c r="H89" s="97"/>
      <c r="I89" s="99" t="s">
        <v>53</v>
      </c>
      <c r="J89" s="166"/>
      <c r="K89" s="276"/>
      <c r="L89" s="188"/>
      <c r="M89" s="277"/>
      <c r="N89" s="278"/>
      <c r="O89" s="98"/>
      <c r="P89" s="98"/>
      <c r="Q89" s="279"/>
      <c r="R89" s="280"/>
      <c r="S89" s="281"/>
      <c r="T89" s="98"/>
      <c r="U89" s="98"/>
      <c r="V89" s="97"/>
      <c r="W89" s="282"/>
      <c r="X89" s="283"/>
      <c r="Y89" s="284"/>
      <c r="Z89" s="26"/>
      <c r="AA89" s="26"/>
      <c r="AB89" s="26"/>
      <c r="AC89" s="26"/>
      <c r="AD89" s="26"/>
      <c r="AE89" s="26"/>
      <c r="AF89" s="26"/>
      <c r="AG89" s="26"/>
      <c r="AH89" s="26"/>
    </row>
    <row r="90" spans="1:34" s="96" customFormat="1" ht="20.25" customHeight="1" thickBot="1">
      <c r="A90" s="287" t="s">
        <v>31</v>
      </c>
      <c r="B90" s="390" t="s">
        <v>139</v>
      </c>
      <c r="C90" s="556"/>
      <c r="D90" s="288"/>
      <c r="E90" s="288"/>
      <c r="F90" s="288"/>
      <c r="G90" s="103"/>
      <c r="H90" s="103"/>
      <c r="I90" s="103"/>
      <c r="J90" s="200"/>
      <c r="K90" s="213">
        <f>K91+K92+K93+K94</f>
        <v>279</v>
      </c>
      <c r="L90" s="204">
        <f>L91+L92+L93+L94</f>
        <v>93</v>
      </c>
      <c r="M90" s="305">
        <f>M91+M92+M93+M94</f>
        <v>186</v>
      </c>
      <c r="N90" s="108">
        <f>SUM(N91+N92+N97)</f>
        <v>60</v>
      </c>
      <c r="O90" s="104">
        <f>SUM(O91+O92+O97)</f>
        <v>50</v>
      </c>
      <c r="P90" s="104">
        <f>SUM(P91+P92+P97+P98)</f>
        <v>0</v>
      </c>
      <c r="Q90" s="107">
        <f>Q95+Q96</f>
        <v>108</v>
      </c>
      <c r="R90" s="182">
        <f aca="true" t="shared" si="28" ref="R90:W90">SUM(R91)</f>
        <v>0</v>
      </c>
      <c r="S90" s="105">
        <f t="shared" si="28"/>
        <v>0</v>
      </c>
      <c r="T90" s="105">
        <f t="shared" si="28"/>
        <v>0</v>
      </c>
      <c r="U90" s="105">
        <f>SUM(U91:U94)</f>
        <v>186</v>
      </c>
      <c r="V90" s="105">
        <f t="shared" si="28"/>
        <v>0</v>
      </c>
      <c r="W90" s="105">
        <f t="shared" si="28"/>
        <v>0</v>
      </c>
      <c r="X90" s="289"/>
      <c r="Y90" s="290"/>
      <c r="Z90" s="26"/>
      <c r="AA90" s="26"/>
      <c r="AB90" s="26"/>
      <c r="AC90" s="26"/>
      <c r="AD90" s="26"/>
      <c r="AE90" s="26"/>
      <c r="AF90" s="26"/>
      <c r="AG90" s="26"/>
      <c r="AH90" s="26"/>
    </row>
    <row r="91" spans="1:34" s="96" customFormat="1" ht="32.25" customHeight="1">
      <c r="A91" s="391" t="s">
        <v>180</v>
      </c>
      <c r="B91" s="336" t="s">
        <v>140</v>
      </c>
      <c r="C91" s="330"/>
      <c r="D91" s="285"/>
      <c r="E91" s="286"/>
      <c r="F91" s="101" t="s">
        <v>98</v>
      </c>
      <c r="G91" s="100"/>
      <c r="H91" s="100"/>
      <c r="I91" s="53"/>
      <c r="J91" s="198"/>
      <c r="K91" s="215">
        <f aca="true" t="shared" si="29" ref="K91:K96">L91+M91</f>
        <v>105</v>
      </c>
      <c r="L91" s="216">
        <f>M91/2</f>
        <v>35</v>
      </c>
      <c r="M91" s="268">
        <v>70</v>
      </c>
      <c r="N91" s="220">
        <v>40</v>
      </c>
      <c r="O91" s="111">
        <v>30</v>
      </c>
      <c r="P91" s="111"/>
      <c r="Q91" s="369"/>
      <c r="R91" s="231"/>
      <c r="S91" s="232"/>
      <c r="T91" s="101"/>
      <c r="U91" s="53">
        <v>70</v>
      </c>
      <c r="V91" s="100"/>
      <c r="W91" s="100"/>
      <c r="X91" s="102"/>
      <c r="Y91" s="184"/>
      <c r="Z91" s="26"/>
      <c r="AA91" s="26"/>
      <c r="AB91" s="26"/>
      <c r="AC91" s="26"/>
      <c r="AD91" s="26"/>
      <c r="AE91" s="26"/>
      <c r="AF91" s="26"/>
      <c r="AG91" s="26"/>
      <c r="AH91" s="26"/>
    </row>
    <row r="92" spans="1:34" s="96" customFormat="1" ht="24.75" customHeight="1">
      <c r="A92" s="392" t="s">
        <v>141</v>
      </c>
      <c r="B92" s="92" t="s">
        <v>142</v>
      </c>
      <c r="C92" s="331"/>
      <c r="D92" s="255"/>
      <c r="E92" s="36"/>
      <c r="F92" s="101" t="s">
        <v>98</v>
      </c>
      <c r="G92" s="78"/>
      <c r="H92" s="78"/>
      <c r="I92" s="50"/>
      <c r="J92" s="165"/>
      <c r="K92" s="215">
        <f t="shared" si="29"/>
        <v>60</v>
      </c>
      <c r="L92" s="216">
        <f>M92/2</f>
        <v>20</v>
      </c>
      <c r="M92" s="269">
        <v>40</v>
      </c>
      <c r="N92" s="307">
        <v>20</v>
      </c>
      <c r="O92" s="50">
        <v>20</v>
      </c>
      <c r="P92" s="50"/>
      <c r="Q92" s="165"/>
      <c r="R92" s="233"/>
      <c r="S92" s="234"/>
      <c r="T92" s="42"/>
      <c r="U92" s="46">
        <v>40</v>
      </c>
      <c r="V92" s="78"/>
      <c r="W92" s="252"/>
      <c r="X92" s="71"/>
      <c r="Y92" s="185"/>
      <c r="Z92" s="26"/>
      <c r="AA92" s="26"/>
      <c r="AB92" s="26"/>
      <c r="AC92" s="26"/>
      <c r="AD92" s="26"/>
      <c r="AE92" s="26"/>
      <c r="AF92" s="26"/>
      <c r="AG92" s="26"/>
      <c r="AH92" s="26"/>
    </row>
    <row r="93" spans="1:34" s="96" customFormat="1" ht="36.75" customHeight="1">
      <c r="A93" s="392" t="s">
        <v>143</v>
      </c>
      <c r="B93" s="92" t="s">
        <v>144</v>
      </c>
      <c r="C93" s="331"/>
      <c r="D93" s="255"/>
      <c r="E93" s="36"/>
      <c r="F93" s="40" t="s">
        <v>52</v>
      </c>
      <c r="G93" s="78"/>
      <c r="H93" s="78"/>
      <c r="I93" s="50"/>
      <c r="J93" s="165"/>
      <c r="K93" s="215">
        <f t="shared" si="29"/>
        <v>60</v>
      </c>
      <c r="L93" s="216">
        <f>M93/2</f>
        <v>20</v>
      </c>
      <c r="M93" s="269">
        <v>40</v>
      </c>
      <c r="N93" s="307">
        <v>20</v>
      </c>
      <c r="O93" s="50">
        <v>20</v>
      </c>
      <c r="P93" s="50"/>
      <c r="Q93" s="165"/>
      <c r="R93" s="233"/>
      <c r="S93" s="234"/>
      <c r="T93" s="42"/>
      <c r="U93" s="46">
        <v>40</v>
      </c>
      <c r="V93" s="78"/>
      <c r="W93" s="252"/>
      <c r="X93" s="71"/>
      <c r="Y93" s="185"/>
      <c r="Z93" s="26"/>
      <c r="AA93" s="26"/>
      <c r="AB93" s="26"/>
      <c r="AC93" s="26"/>
      <c r="AD93" s="26"/>
      <c r="AE93" s="26"/>
      <c r="AF93" s="26"/>
      <c r="AG93" s="26"/>
      <c r="AH93" s="26"/>
    </row>
    <row r="94" spans="1:34" s="96" customFormat="1" ht="19.5" customHeight="1">
      <c r="A94" s="392" t="s">
        <v>145</v>
      </c>
      <c r="B94" s="92" t="s">
        <v>146</v>
      </c>
      <c r="C94" s="331"/>
      <c r="D94" s="255"/>
      <c r="E94" s="36"/>
      <c r="F94" s="36"/>
      <c r="G94" s="78"/>
      <c r="H94" s="78"/>
      <c r="I94" s="50"/>
      <c r="J94" s="165"/>
      <c r="K94" s="215">
        <f t="shared" si="29"/>
        <v>54</v>
      </c>
      <c r="L94" s="216">
        <f>M94/2</f>
        <v>18</v>
      </c>
      <c r="M94" s="269">
        <v>36</v>
      </c>
      <c r="N94" s="307">
        <v>12</v>
      </c>
      <c r="O94" s="50">
        <v>24</v>
      </c>
      <c r="P94" s="50"/>
      <c r="Q94" s="165"/>
      <c r="R94" s="233"/>
      <c r="S94" s="234"/>
      <c r="T94" s="42"/>
      <c r="U94" s="46">
        <v>36</v>
      </c>
      <c r="V94" s="78"/>
      <c r="W94" s="252"/>
      <c r="X94" s="71"/>
      <c r="Y94" s="185"/>
      <c r="Z94" s="26"/>
      <c r="AA94" s="26"/>
      <c r="AB94" s="26"/>
      <c r="AC94" s="26"/>
      <c r="AD94" s="26"/>
      <c r="AE94" s="26"/>
      <c r="AF94" s="26"/>
      <c r="AG94" s="26"/>
      <c r="AH94" s="26"/>
    </row>
    <row r="95" spans="1:34" s="96" customFormat="1" ht="36.75" customHeight="1">
      <c r="A95" s="389" t="s">
        <v>209</v>
      </c>
      <c r="B95" s="92" t="s">
        <v>177</v>
      </c>
      <c r="C95" s="331"/>
      <c r="D95" s="255"/>
      <c r="E95" s="36"/>
      <c r="F95" s="40" t="s">
        <v>52</v>
      </c>
      <c r="G95" s="78"/>
      <c r="H95" s="78"/>
      <c r="I95" s="50"/>
      <c r="J95" s="165"/>
      <c r="K95" s="215">
        <f t="shared" si="29"/>
        <v>36</v>
      </c>
      <c r="L95" s="179"/>
      <c r="M95" s="269">
        <v>36</v>
      </c>
      <c r="N95" s="307"/>
      <c r="O95" s="50"/>
      <c r="P95" s="50"/>
      <c r="Q95" s="165">
        <v>36</v>
      </c>
      <c r="R95" s="233"/>
      <c r="S95" s="234"/>
      <c r="T95" s="42"/>
      <c r="U95" s="596">
        <v>36</v>
      </c>
      <c r="V95" s="78"/>
      <c r="W95" s="252"/>
      <c r="X95" s="71"/>
      <c r="Y95" s="185"/>
      <c r="Z95" s="26"/>
      <c r="AA95" s="26"/>
      <c r="AB95" s="26"/>
      <c r="AC95" s="26"/>
      <c r="AD95" s="26"/>
      <c r="AE95" s="26"/>
      <c r="AF95" s="26"/>
      <c r="AG95" s="26"/>
      <c r="AH95" s="26"/>
    </row>
    <row r="96" spans="1:34" s="96" customFormat="1" ht="24.75" customHeight="1">
      <c r="A96" s="393" t="s">
        <v>210</v>
      </c>
      <c r="B96" s="92" t="s">
        <v>178</v>
      </c>
      <c r="C96" s="331"/>
      <c r="D96" s="255"/>
      <c r="E96" s="36"/>
      <c r="F96" s="40" t="s">
        <v>52</v>
      </c>
      <c r="G96" s="78"/>
      <c r="H96" s="78"/>
      <c r="I96" s="50"/>
      <c r="J96" s="165"/>
      <c r="K96" s="215">
        <f t="shared" si="29"/>
        <v>72</v>
      </c>
      <c r="L96" s="179"/>
      <c r="M96" s="269">
        <v>72</v>
      </c>
      <c r="N96" s="307"/>
      <c r="O96" s="50"/>
      <c r="P96" s="50"/>
      <c r="Q96" s="165">
        <v>72</v>
      </c>
      <c r="R96" s="233"/>
      <c r="S96" s="234"/>
      <c r="T96" s="42"/>
      <c r="U96" s="596">
        <v>72</v>
      </c>
      <c r="V96" s="78"/>
      <c r="W96" s="252"/>
      <c r="X96" s="71"/>
      <c r="Y96" s="185"/>
      <c r="Z96" s="26"/>
      <c r="AA96" s="26"/>
      <c r="AB96" s="26"/>
      <c r="AC96" s="26"/>
      <c r="AD96" s="26"/>
      <c r="AE96" s="26"/>
      <c r="AF96" s="26"/>
      <c r="AG96" s="26"/>
      <c r="AH96" s="26"/>
    </row>
    <row r="97" spans="1:34" s="96" customFormat="1" ht="21" customHeight="1" thickBot="1">
      <c r="A97" s="386" t="s">
        <v>155</v>
      </c>
      <c r="B97" s="154" t="s">
        <v>219</v>
      </c>
      <c r="C97" s="332"/>
      <c r="D97" s="291"/>
      <c r="E97" s="292"/>
      <c r="F97" s="98" t="s">
        <v>53</v>
      </c>
      <c r="G97" s="97"/>
      <c r="H97" s="97"/>
      <c r="I97" s="99"/>
      <c r="J97" s="166"/>
      <c r="K97" s="218"/>
      <c r="L97" s="188"/>
      <c r="M97" s="270"/>
      <c r="N97" s="308"/>
      <c r="O97" s="99"/>
      <c r="P97" s="99"/>
      <c r="Q97" s="166"/>
      <c r="R97" s="250"/>
      <c r="S97" s="251"/>
      <c r="T97" s="370"/>
      <c r="U97" s="113"/>
      <c r="V97" s="253"/>
      <c r="W97" s="254"/>
      <c r="X97" s="186"/>
      <c r="Y97" s="187"/>
      <c r="Z97" s="26"/>
      <c r="AA97" s="26"/>
      <c r="AB97" s="26"/>
      <c r="AC97" s="26"/>
      <c r="AD97" s="26"/>
      <c r="AE97" s="26"/>
      <c r="AF97" s="26"/>
      <c r="AG97" s="26"/>
      <c r="AH97" s="26"/>
    </row>
    <row r="98" spans="1:34" s="96" customFormat="1" ht="24.75" customHeight="1" thickBot="1">
      <c r="A98" s="329" t="s">
        <v>45</v>
      </c>
      <c r="B98" s="390" t="s">
        <v>147</v>
      </c>
      <c r="C98" s="108"/>
      <c r="D98" s="288"/>
      <c r="E98" s="288"/>
      <c r="F98" s="288"/>
      <c r="G98" s="103"/>
      <c r="H98" s="103"/>
      <c r="I98" s="103"/>
      <c r="J98" s="200"/>
      <c r="K98" s="213">
        <f aca="true" t="shared" si="30" ref="K98:Q98">SUM(K99:K103)</f>
        <v>330</v>
      </c>
      <c r="L98" s="214">
        <f t="shared" si="30"/>
        <v>86</v>
      </c>
      <c r="M98" s="305">
        <f t="shared" si="30"/>
        <v>244</v>
      </c>
      <c r="N98" s="213">
        <f t="shared" si="30"/>
        <v>78</v>
      </c>
      <c r="O98" s="104">
        <f t="shared" si="30"/>
        <v>94</v>
      </c>
      <c r="P98" s="104">
        <f t="shared" si="30"/>
        <v>0</v>
      </c>
      <c r="Q98" s="214">
        <f t="shared" si="30"/>
        <v>72</v>
      </c>
      <c r="R98" s="306">
        <f aca="true" t="shared" si="31" ref="R98:W98">SUM(R99:R100)</f>
        <v>0</v>
      </c>
      <c r="S98" s="105">
        <f t="shared" si="31"/>
        <v>0</v>
      </c>
      <c r="T98" s="105">
        <f t="shared" si="31"/>
        <v>0</v>
      </c>
      <c r="U98" s="105">
        <f t="shared" si="31"/>
        <v>0</v>
      </c>
      <c r="V98" s="105">
        <f t="shared" si="31"/>
        <v>52</v>
      </c>
      <c r="W98" s="105">
        <f t="shared" si="31"/>
        <v>120</v>
      </c>
      <c r="X98" s="289"/>
      <c r="Y98" s="290"/>
      <c r="Z98" s="26"/>
      <c r="AA98" s="26"/>
      <c r="AB98" s="26"/>
      <c r="AC98" s="26"/>
      <c r="AD98" s="26"/>
      <c r="AE98" s="26"/>
      <c r="AF98" s="26"/>
      <c r="AG98" s="26"/>
      <c r="AH98" s="26"/>
    </row>
    <row r="99" spans="1:25" ht="30.75" customHeight="1">
      <c r="A99" s="394" t="s">
        <v>148</v>
      </c>
      <c r="B99" s="228" t="s">
        <v>149</v>
      </c>
      <c r="C99" s="333"/>
      <c r="D99" s="293"/>
      <c r="E99" s="294"/>
      <c r="F99" s="294"/>
      <c r="G99" s="295"/>
      <c r="H99" s="100"/>
      <c r="I99" s="53"/>
      <c r="J99" s="198"/>
      <c r="K99" s="298">
        <f>L99+M99</f>
        <v>195</v>
      </c>
      <c r="L99" s="297">
        <f>M99/2</f>
        <v>65</v>
      </c>
      <c r="M99" s="313">
        <v>130</v>
      </c>
      <c r="N99" s="296">
        <v>60</v>
      </c>
      <c r="O99" s="37">
        <v>70</v>
      </c>
      <c r="P99" s="37"/>
      <c r="Q99" s="210"/>
      <c r="R99" s="315"/>
      <c r="S99" s="232"/>
      <c r="T99" s="101"/>
      <c r="U99" s="101"/>
      <c r="V99" s="100">
        <v>52</v>
      </c>
      <c r="W99" s="100">
        <v>78</v>
      </c>
      <c r="X99" s="110"/>
      <c r="Y99" s="117"/>
    </row>
    <row r="100" spans="1:25" ht="27.75" customHeight="1">
      <c r="A100" s="396" t="s">
        <v>150</v>
      </c>
      <c r="B100" s="83" t="s">
        <v>151</v>
      </c>
      <c r="C100" s="334"/>
      <c r="D100" s="266"/>
      <c r="E100" s="41"/>
      <c r="F100" s="41"/>
      <c r="G100" s="249"/>
      <c r="H100" s="78"/>
      <c r="I100" s="50"/>
      <c r="J100" s="165"/>
      <c r="K100" s="298">
        <f>L100+M100</f>
        <v>63</v>
      </c>
      <c r="L100" s="297">
        <f>M100/2</f>
        <v>21</v>
      </c>
      <c r="M100" s="269">
        <v>42</v>
      </c>
      <c r="N100" s="221">
        <v>18</v>
      </c>
      <c r="O100" s="39">
        <v>24</v>
      </c>
      <c r="P100" s="39"/>
      <c r="Q100" s="211"/>
      <c r="R100" s="316"/>
      <c r="S100" s="234"/>
      <c r="T100" s="40"/>
      <c r="U100" s="40"/>
      <c r="V100" s="78"/>
      <c r="W100" s="78">
        <v>42</v>
      </c>
      <c r="X100" s="70"/>
      <c r="Y100" s="86"/>
    </row>
    <row r="101" spans="1:25" ht="36.75" customHeight="1">
      <c r="A101" s="392" t="s">
        <v>211</v>
      </c>
      <c r="B101" s="80" t="s">
        <v>152</v>
      </c>
      <c r="C101" s="334"/>
      <c r="D101" s="266"/>
      <c r="E101" s="41"/>
      <c r="F101" s="41"/>
      <c r="G101" s="106"/>
      <c r="H101" s="78"/>
      <c r="I101" s="50"/>
      <c r="J101" s="165"/>
      <c r="K101" s="298">
        <f>L101+M101</f>
        <v>36</v>
      </c>
      <c r="L101" s="222"/>
      <c r="M101" s="313">
        <v>36</v>
      </c>
      <c r="N101" s="296"/>
      <c r="O101" s="37"/>
      <c r="P101" s="37"/>
      <c r="Q101" s="210">
        <v>36</v>
      </c>
      <c r="R101" s="316"/>
      <c r="S101" s="234"/>
      <c r="T101" s="40"/>
      <c r="U101" s="40"/>
      <c r="V101" s="78"/>
      <c r="W101" s="252">
        <v>36</v>
      </c>
      <c r="X101" s="70"/>
      <c r="Y101" s="86"/>
    </row>
    <row r="102" spans="1:25" ht="36" customHeight="1">
      <c r="A102" s="392" t="s">
        <v>212</v>
      </c>
      <c r="B102" s="80" t="s">
        <v>153</v>
      </c>
      <c r="C102" s="334"/>
      <c r="D102" s="266"/>
      <c r="E102" s="41"/>
      <c r="F102" s="41"/>
      <c r="G102" s="78"/>
      <c r="H102" s="78" t="s">
        <v>52</v>
      </c>
      <c r="I102" s="50"/>
      <c r="J102" s="165"/>
      <c r="K102" s="298">
        <f>L102+M102</f>
        <v>36</v>
      </c>
      <c r="L102" s="211"/>
      <c r="M102" s="313">
        <v>36</v>
      </c>
      <c r="N102" s="309"/>
      <c r="O102" s="53"/>
      <c r="P102" s="53"/>
      <c r="Q102" s="310">
        <v>36</v>
      </c>
      <c r="R102" s="316"/>
      <c r="S102" s="234"/>
      <c r="T102" s="40"/>
      <c r="U102" s="40"/>
      <c r="V102" s="78"/>
      <c r="W102" s="252">
        <v>36</v>
      </c>
      <c r="X102" s="70"/>
      <c r="Y102" s="86"/>
    </row>
    <row r="103" spans="1:25" ht="21" customHeight="1" thickBot="1">
      <c r="A103" s="397" t="s">
        <v>164</v>
      </c>
      <c r="B103" s="337" t="s">
        <v>218</v>
      </c>
      <c r="C103" s="335"/>
      <c r="D103" s="267"/>
      <c r="E103" s="112"/>
      <c r="F103" s="112"/>
      <c r="G103" s="253"/>
      <c r="H103" s="253" t="s">
        <v>53</v>
      </c>
      <c r="I103" s="113"/>
      <c r="J103" s="202"/>
      <c r="K103" s="223"/>
      <c r="L103" s="224"/>
      <c r="M103" s="314"/>
      <c r="N103" s="311"/>
      <c r="O103" s="114"/>
      <c r="P103" s="114"/>
      <c r="Q103" s="312"/>
      <c r="R103" s="453"/>
      <c r="S103" s="281"/>
      <c r="T103" s="98"/>
      <c r="U103" s="98"/>
      <c r="V103" s="97"/>
      <c r="W103" s="282"/>
      <c r="X103" s="129"/>
      <c r="Y103" s="130"/>
    </row>
    <row r="104" spans="1:25" s="2" customFormat="1" ht="24" customHeight="1" thickBot="1">
      <c r="A104" s="301"/>
      <c r="B104" s="302" t="s">
        <v>54</v>
      </c>
      <c r="C104" s="303"/>
      <c r="D104" s="303"/>
      <c r="E104" s="303"/>
      <c r="F104" s="303"/>
      <c r="G104" s="303"/>
      <c r="H104" s="303"/>
      <c r="I104" s="303"/>
      <c r="J104" s="303"/>
      <c r="K104" s="304">
        <f>K11+K32</f>
        <v>7193</v>
      </c>
      <c r="L104" s="304">
        <f>L11+L32</f>
        <v>2153</v>
      </c>
      <c r="M104" s="304">
        <f>M11+M32</f>
        <v>5040</v>
      </c>
      <c r="N104" s="304">
        <v>2365</v>
      </c>
      <c r="O104" s="304">
        <f>O11+O32</f>
        <v>2282</v>
      </c>
      <c r="P104" s="304"/>
      <c r="Q104" s="429"/>
      <c r="R104" s="449">
        <f aca="true" t="shared" si="32" ref="R104:Y104">R10</f>
        <v>576</v>
      </c>
      <c r="S104" s="304">
        <f t="shared" si="32"/>
        <v>828</v>
      </c>
      <c r="T104" s="304">
        <f t="shared" si="32"/>
        <v>594</v>
      </c>
      <c r="U104" s="304">
        <f t="shared" si="32"/>
        <v>648</v>
      </c>
      <c r="V104" s="304">
        <f t="shared" si="32"/>
        <v>540</v>
      </c>
      <c r="W104" s="304">
        <f t="shared" si="32"/>
        <v>540</v>
      </c>
      <c r="X104" s="304">
        <f t="shared" si="32"/>
        <v>522</v>
      </c>
      <c r="Y104" s="455">
        <f t="shared" si="32"/>
        <v>468</v>
      </c>
    </row>
    <row r="105" spans="1:25" s="2" customFormat="1" ht="15.75" customHeight="1">
      <c r="A105" s="318" t="s">
        <v>55</v>
      </c>
      <c r="B105" s="319" t="s">
        <v>44</v>
      </c>
      <c r="C105" s="319"/>
      <c r="D105" s="319"/>
      <c r="E105" s="319"/>
      <c r="F105" s="319"/>
      <c r="G105" s="319"/>
      <c r="H105" s="319"/>
      <c r="I105" s="319"/>
      <c r="J105" s="319"/>
      <c r="K105" s="320">
        <v>144</v>
      </c>
      <c r="L105" s="319"/>
      <c r="M105" s="319"/>
      <c r="N105" s="319"/>
      <c r="O105" s="319"/>
      <c r="P105" s="319"/>
      <c r="Q105" s="321"/>
      <c r="R105" s="178"/>
      <c r="S105" s="450"/>
      <c r="T105" s="451"/>
      <c r="U105" s="194"/>
      <c r="V105" s="178"/>
      <c r="W105" s="450"/>
      <c r="X105" s="452"/>
      <c r="Y105" s="454">
        <v>4</v>
      </c>
    </row>
    <row r="106" spans="1:25" ht="27.75" customHeight="1" thickBot="1">
      <c r="A106" s="322" t="s">
        <v>56</v>
      </c>
      <c r="B106" s="323" t="s">
        <v>57</v>
      </c>
      <c r="C106" s="323"/>
      <c r="D106" s="323"/>
      <c r="E106" s="323"/>
      <c r="F106" s="323"/>
      <c r="G106" s="323"/>
      <c r="H106" s="323"/>
      <c r="I106" s="323"/>
      <c r="J106" s="323"/>
      <c r="K106" s="324">
        <v>216</v>
      </c>
      <c r="L106" s="323"/>
      <c r="M106" s="323"/>
      <c r="N106" s="323"/>
      <c r="O106" s="323"/>
      <c r="P106" s="323"/>
      <c r="Q106" s="325"/>
      <c r="R106" s="263"/>
      <c r="S106" s="317"/>
      <c r="T106" s="326"/>
      <c r="U106" s="327"/>
      <c r="V106" s="263"/>
      <c r="W106" s="317"/>
      <c r="X106" s="328"/>
      <c r="Y106" s="265">
        <v>6</v>
      </c>
    </row>
    <row r="107" spans="1:25" ht="27.75" customHeight="1" thickBot="1">
      <c r="A107" s="746" t="s">
        <v>99</v>
      </c>
      <c r="B107" s="747"/>
      <c r="C107" s="747"/>
      <c r="D107" s="747"/>
      <c r="E107" s="747"/>
      <c r="F107" s="747"/>
      <c r="G107" s="747"/>
      <c r="H107" s="748"/>
      <c r="I107" s="379"/>
      <c r="J107" s="379"/>
      <c r="K107" s="380">
        <f>SUM(K104:K106)</f>
        <v>7553</v>
      </c>
      <c r="L107" s="752"/>
      <c r="M107" s="753"/>
      <c r="N107" s="753"/>
      <c r="O107" s="753"/>
      <c r="P107" s="753"/>
      <c r="Q107" s="753"/>
      <c r="R107" s="753"/>
      <c r="S107" s="753"/>
      <c r="T107" s="753"/>
      <c r="U107" s="753"/>
      <c r="V107" s="753"/>
      <c r="W107" s="753"/>
      <c r="X107" s="145"/>
      <c r="Y107" s="146"/>
    </row>
    <row r="108" spans="1:25" ht="18.75" customHeight="1">
      <c r="A108" s="734" t="s">
        <v>163</v>
      </c>
      <c r="B108" s="735"/>
      <c r="C108" s="735"/>
      <c r="D108" s="735"/>
      <c r="E108" s="735"/>
      <c r="F108" s="735"/>
      <c r="G108" s="735"/>
      <c r="H108" s="735"/>
      <c r="I108" s="735"/>
      <c r="J108" s="735"/>
      <c r="K108" s="735"/>
      <c r="L108" s="735"/>
      <c r="M108" s="740" t="s">
        <v>58</v>
      </c>
      <c r="N108" s="741"/>
      <c r="O108" s="741"/>
      <c r="P108" s="741"/>
      <c r="Q108" s="742"/>
      <c r="R108" s="381">
        <f aca="true" t="shared" si="33" ref="R108:Y108">R11+R33+R41+R46+R58+R59+R61+R62+R63+R64+R65+R66+R67+R78+R79+R80+R81+R82+R91+R92+R93+R94+R99+R100</f>
        <v>576</v>
      </c>
      <c r="S108" s="381">
        <f t="shared" si="33"/>
        <v>828</v>
      </c>
      <c r="T108" s="382">
        <f t="shared" si="33"/>
        <v>554</v>
      </c>
      <c r="U108" s="382">
        <f t="shared" si="33"/>
        <v>612</v>
      </c>
      <c r="V108" s="381">
        <f t="shared" si="33"/>
        <v>432</v>
      </c>
      <c r="W108" s="381">
        <f t="shared" si="33"/>
        <v>438</v>
      </c>
      <c r="X108" s="382">
        <f t="shared" si="33"/>
        <v>412</v>
      </c>
      <c r="Y108" s="383">
        <f t="shared" si="33"/>
        <v>468</v>
      </c>
    </row>
    <row r="109" spans="1:25" ht="18" customHeight="1">
      <c r="A109" s="736"/>
      <c r="B109" s="737"/>
      <c r="C109" s="737"/>
      <c r="D109" s="737"/>
      <c r="E109" s="737"/>
      <c r="F109" s="737"/>
      <c r="G109" s="737"/>
      <c r="H109" s="737"/>
      <c r="I109" s="737"/>
      <c r="J109" s="737"/>
      <c r="K109" s="737"/>
      <c r="L109" s="737"/>
      <c r="M109" s="749" t="s">
        <v>59</v>
      </c>
      <c r="N109" s="750"/>
      <c r="O109" s="750"/>
      <c r="P109" s="750"/>
      <c r="Q109" s="751"/>
      <c r="R109" s="78">
        <f>R69+R70+R71+R84+R85+R95+R101</f>
        <v>0</v>
      </c>
      <c r="S109" s="78">
        <f aca="true" t="shared" si="34" ref="S109:Y109">S69+S70+S71+S84+S85+S95+S101</f>
        <v>0</v>
      </c>
      <c r="T109" s="50">
        <f t="shared" si="34"/>
        <v>0</v>
      </c>
      <c r="U109" s="50">
        <f t="shared" si="34"/>
        <v>108</v>
      </c>
      <c r="V109" s="78">
        <f t="shared" si="34"/>
        <v>72</v>
      </c>
      <c r="W109" s="78">
        <f t="shared" si="34"/>
        <v>72</v>
      </c>
      <c r="X109" s="50">
        <f t="shared" si="34"/>
        <v>0</v>
      </c>
      <c r="Y109" s="206">
        <f t="shared" si="34"/>
        <v>0</v>
      </c>
    </row>
    <row r="110" spans="1:25" ht="30" customHeight="1">
      <c r="A110" s="736"/>
      <c r="B110" s="737"/>
      <c r="C110" s="737"/>
      <c r="D110" s="737"/>
      <c r="E110" s="737"/>
      <c r="F110" s="737"/>
      <c r="G110" s="737"/>
      <c r="H110" s="737"/>
      <c r="I110" s="737"/>
      <c r="J110" s="737"/>
      <c r="K110" s="737"/>
      <c r="L110" s="737"/>
      <c r="M110" s="749" t="s">
        <v>70</v>
      </c>
      <c r="N110" s="750"/>
      <c r="O110" s="750"/>
      <c r="P110" s="750"/>
      <c r="Q110" s="751"/>
      <c r="R110" s="78">
        <f>R73+R74+R75+R87+R88+R96+R102</f>
        <v>0</v>
      </c>
      <c r="S110" s="78">
        <f aca="true" t="shared" si="35" ref="S110:Y110">S73+S74+S75+S87+S88+S96+S102</f>
        <v>0</v>
      </c>
      <c r="T110" s="50">
        <f t="shared" si="35"/>
        <v>0</v>
      </c>
      <c r="U110" s="50">
        <f t="shared" si="35"/>
        <v>72</v>
      </c>
      <c r="V110" s="78">
        <f t="shared" si="35"/>
        <v>72</v>
      </c>
      <c r="W110" s="78">
        <f t="shared" si="35"/>
        <v>288</v>
      </c>
      <c r="X110" s="50">
        <f t="shared" si="35"/>
        <v>144</v>
      </c>
      <c r="Y110" s="206">
        <f t="shared" si="35"/>
        <v>0</v>
      </c>
    </row>
    <row r="111" spans="1:25" ht="18" customHeight="1">
      <c r="A111" s="736"/>
      <c r="B111" s="737"/>
      <c r="C111" s="737"/>
      <c r="D111" s="737"/>
      <c r="E111" s="737"/>
      <c r="F111" s="737"/>
      <c r="G111" s="737"/>
      <c r="H111" s="737"/>
      <c r="I111" s="737"/>
      <c r="J111" s="737"/>
      <c r="K111" s="737"/>
      <c r="L111" s="737"/>
      <c r="M111" s="749" t="s">
        <v>71</v>
      </c>
      <c r="N111" s="750"/>
      <c r="O111" s="750"/>
      <c r="P111" s="750"/>
      <c r="Q111" s="751"/>
      <c r="R111" s="78"/>
      <c r="S111" s="78"/>
      <c r="T111" s="40"/>
      <c r="U111" s="40"/>
      <c r="V111" s="78"/>
      <c r="W111" s="78"/>
      <c r="X111" s="91"/>
      <c r="Y111" s="175">
        <v>144</v>
      </c>
    </row>
    <row r="112" spans="1:25" ht="15.75" customHeight="1">
      <c r="A112" s="736"/>
      <c r="B112" s="737"/>
      <c r="C112" s="737"/>
      <c r="D112" s="737"/>
      <c r="E112" s="737"/>
      <c r="F112" s="737"/>
      <c r="G112" s="737"/>
      <c r="H112" s="737"/>
      <c r="I112" s="737"/>
      <c r="J112" s="737"/>
      <c r="K112" s="737"/>
      <c r="L112" s="737"/>
      <c r="M112" s="743" t="s">
        <v>60</v>
      </c>
      <c r="N112" s="744"/>
      <c r="O112" s="744"/>
      <c r="P112" s="744"/>
      <c r="Q112" s="745"/>
      <c r="R112" s="78">
        <v>2</v>
      </c>
      <c r="S112" s="78">
        <v>3</v>
      </c>
      <c r="T112" s="40">
        <v>3</v>
      </c>
      <c r="U112" s="40">
        <v>4</v>
      </c>
      <c r="V112" s="78">
        <v>3</v>
      </c>
      <c r="W112" s="78">
        <v>3</v>
      </c>
      <c r="X112" s="91">
        <v>4</v>
      </c>
      <c r="Y112" s="175"/>
    </row>
    <row r="113" spans="1:25" ht="17.25" customHeight="1">
      <c r="A113" s="736"/>
      <c r="B113" s="737"/>
      <c r="C113" s="737"/>
      <c r="D113" s="737"/>
      <c r="E113" s="737"/>
      <c r="F113" s="737"/>
      <c r="G113" s="737"/>
      <c r="H113" s="737"/>
      <c r="I113" s="737"/>
      <c r="J113" s="737"/>
      <c r="K113" s="737"/>
      <c r="L113" s="737"/>
      <c r="M113" s="743" t="s">
        <v>61</v>
      </c>
      <c r="N113" s="744"/>
      <c r="O113" s="744"/>
      <c r="P113" s="744"/>
      <c r="Q113" s="745"/>
      <c r="R113" s="377">
        <v>1</v>
      </c>
      <c r="S113" s="377">
        <v>8</v>
      </c>
      <c r="T113" s="40">
        <v>4</v>
      </c>
      <c r="U113" s="40">
        <v>5</v>
      </c>
      <c r="V113" s="78">
        <v>2</v>
      </c>
      <c r="W113" s="78">
        <v>5</v>
      </c>
      <c r="X113" s="91">
        <v>3</v>
      </c>
      <c r="Y113" s="175">
        <v>6</v>
      </c>
    </row>
    <row r="114" spans="1:25" ht="18" customHeight="1" thickBot="1">
      <c r="A114" s="738"/>
      <c r="B114" s="739"/>
      <c r="C114" s="739"/>
      <c r="D114" s="739"/>
      <c r="E114" s="739"/>
      <c r="F114" s="739"/>
      <c r="G114" s="739"/>
      <c r="H114" s="739"/>
      <c r="I114" s="739"/>
      <c r="J114" s="739"/>
      <c r="K114" s="739"/>
      <c r="L114" s="739"/>
      <c r="M114" s="730" t="s">
        <v>62</v>
      </c>
      <c r="N114" s="731"/>
      <c r="O114" s="731"/>
      <c r="P114" s="731"/>
      <c r="Q114" s="732"/>
      <c r="R114" s="378">
        <v>2</v>
      </c>
      <c r="S114" s="378">
        <v>1</v>
      </c>
      <c r="T114" s="374">
        <v>1</v>
      </c>
      <c r="U114" s="374">
        <v>1</v>
      </c>
      <c r="V114" s="376">
        <v>1</v>
      </c>
      <c r="W114" s="376">
        <v>3</v>
      </c>
      <c r="X114" s="264">
        <v>1</v>
      </c>
      <c r="Y114" s="265">
        <v>2</v>
      </c>
    </row>
    <row r="115" spans="1:23" ht="24" customHeight="1">
      <c r="A115" s="728" t="s">
        <v>63</v>
      </c>
      <c r="B115" s="728"/>
      <c r="C115" s="728"/>
      <c r="D115" s="728"/>
      <c r="E115" s="728"/>
      <c r="F115" s="728"/>
      <c r="G115" s="728"/>
      <c r="H115" s="728"/>
      <c r="I115" s="728"/>
      <c r="J115" s="728"/>
      <c r="K115" s="728"/>
      <c r="L115" s="728"/>
      <c r="M115" s="728"/>
      <c r="N115" s="728"/>
      <c r="O115" s="728"/>
      <c r="P115" s="728"/>
      <c r="Q115" s="67"/>
      <c r="R115" s="729"/>
      <c r="S115" s="729"/>
      <c r="T115" s="34"/>
      <c r="U115" s="34"/>
      <c r="V115" s="34"/>
      <c r="W115" s="34"/>
    </row>
    <row r="116" spans="1:2" ht="11.25">
      <c r="A116" s="3"/>
      <c r="B116" s="49" t="s">
        <v>69</v>
      </c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  <row r="229" ht="11.25">
      <c r="A229" s="3"/>
    </row>
    <row r="230" ht="11.25">
      <c r="A230" s="3"/>
    </row>
    <row r="231" ht="11.25">
      <c r="A231" s="3"/>
    </row>
    <row r="232" ht="11.25">
      <c r="A232" s="3"/>
    </row>
    <row r="233" ht="11.25">
      <c r="A233" s="3"/>
    </row>
    <row r="234" ht="11.25">
      <c r="A234" s="3"/>
    </row>
    <row r="235" ht="11.25">
      <c r="A235" s="3"/>
    </row>
    <row r="236" ht="11.25">
      <c r="A236" s="3"/>
    </row>
    <row r="237" ht="11.25">
      <c r="A237" s="3"/>
    </row>
    <row r="238" ht="11.25">
      <c r="A238" s="3"/>
    </row>
    <row r="239" ht="11.25">
      <c r="A239" s="3"/>
    </row>
    <row r="240" ht="11.25">
      <c r="A240" s="3"/>
    </row>
    <row r="241" ht="11.25">
      <c r="A241" s="3"/>
    </row>
    <row r="242" ht="11.25">
      <c r="A242" s="3"/>
    </row>
    <row r="243" ht="11.25">
      <c r="A243" s="3"/>
    </row>
    <row r="244" ht="11.25">
      <c r="A244" s="3"/>
    </row>
    <row r="245" ht="11.25">
      <c r="A245" s="3"/>
    </row>
    <row r="246" ht="11.25">
      <c r="A246" s="3"/>
    </row>
    <row r="247" ht="11.25">
      <c r="A247" s="3"/>
    </row>
    <row r="248" ht="11.25">
      <c r="A248" s="3"/>
    </row>
    <row r="249" ht="11.25">
      <c r="A249" s="3"/>
    </row>
    <row r="250" ht="11.25">
      <c r="A250" s="3"/>
    </row>
    <row r="251" ht="11.25">
      <c r="A251" s="3"/>
    </row>
    <row r="252" ht="11.25">
      <c r="A252" s="3"/>
    </row>
    <row r="253" ht="11.25">
      <c r="A253" s="3"/>
    </row>
    <row r="254" ht="11.25">
      <c r="A254" s="3"/>
    </row>
    <row r="255" ht="11.25">
      <c r="A255" s="3"/>
    </row>
    <row r="256" ht="11.25">
      <c r="A256" s="3"/>
    </row>
    <row r="257" ht="11.25">
      <c r="A257" s="3"/>
    </row>
    <row r="258" ht="11.25">
      <c r="A258" s="3"/>
    </row>
    <row r="259" ht="11.25">
      <c r="A259" s="3"/>
    </row>
    <row r="260" ht="11.25">
      <c r="A260" s="3"/>
    </row>
    <row r="261" ht="11.25">
      <c r="A261" s="3"/>
    </row>
    <row r="262" ht="11.25">
      <c r="A262" s="3"/>
    </row>
    <row r="263" ht="11.25">
      <c r="A263" s="3"/>
    </row>
    <row r="264" ht="11.25">
      <c r="A264" s="3"/>
    </row>
    <row r="265" ht="11.25">
      <c r="A265" s="3"/>
    </row>
    <row r="266" ht="11.25">
      <c r="A266" s="3"/>
    </row>
    <row r="267" ht="11.25">
      <c r="A267" s="3"/>
    </row>
    <row r="268" ht="11.25">
      <c r="A268" s="3"/>
    </row>
    <row r="269" ht="11.25">
      <c r="A269" s="3"/>
    </row>
    <row r="270" ht="11.25">
      <c r="A270" s="3"/>
    </row>
    <row r="271" ht="11.25">
      <c r="A271" s="3"/>
    </row>
    <row r="272" ht="11.25">
      <c r="A272" s="3"/>
    </row>
    <row r="273" ht="11.25">
      <c r="A273" s="3"/>
    </row>
    <row r="274" ht="11.25">
      <c r="A274" s="3"/>
    </row>
    <row r="275" ht="11.25">
      <c r="A275" s="3"/>
    </row>
    <row r="276" ht="11.25">
      <c r="A276" s="3"/>
    </row>
    <row r="277" ht="11.25">
      <c r="A277" s="3"/>
    </row>
    <row r="278" ht="11.25">
      <c r="A278" s="3"/>
    </row>
    <row r="279" ht="11.25">
      <c r="A279" s="3"/>
    </row>
    <row r="280" ht="11.25">
      <c r="A280" s="3"/>
    </row>
    <row r="281" ht="11.25">
      <c r="A281" s="3"/>
    </row>
    <row r="282" ht="11.25">
      <c r="A282" s="3"/>
    </row>
    <row r="283" ht="11.25">
      <c r="A283" s="3"/>
    </row>
    <row r="284" ht="11.25">
      <c r="A284" s="3"/>
    </row>
    <row r="285" ht="11.25">
      <c r="A285" s="3"/>
    </row>
    <row r="286" ht="11.25">
      <c r="A286" s="3"/>
    </row>
    <row r="287" ht="11.25">
      <c r="A287" s="3"/>
    </row>
    <row r="288" ht="11.25">
      <c r="A288" s="3"/>
    </row>
    <row r="289" ht="11.25">
      <c r="A289" s="3"/>
    </row>
    <row r="290" ht="11.25">
      <c r="A290" s="3"/>
    </row>
    <row r="291" ht="11.25">
      <c r="A291" s="3"/>
    </row>
    <row r="292" ht="11.25">
      <c r="A292" s="3"/>
    </row>
    <row r="293" ht="11.25">
      <c r="A293" s="3"/>
    </row>
    <row r="294" ht="11.25">
      <c r="A294" s="3"/>
    </row>
    <row r="295" ht="11.25">
      <c r="A295" s="3"/>
    </row>
    <row r="296" ht="11.25">
      <c r="A296" s="3"/>
    </row>
    <row r="297" ht="11.25">
      <c r="A297" s="3"/>
    </row>
    <row r="298" ht="11.25">
      <c r="A298" s="3"/>
    </row>
    <row r="299" ht="11.25">
      <c r="A299" s="3"/>
    </row>
    <row r="300" ht="11.25">
      <c r="A300" s="3"/>
    </row>
    <row r="301" ht="11.25">
      <c r="A301" s="3"/>
    </row>
    <row r="302" ht="11.25">
      <c r="A302" s="3"/>
    </row>
    <row r="303" ht="11.25">
      <c r="A303" s="3"/>
    </row>
    <row r="304" ht="11.25">
      <c r="A304" s="3"/>
    </row>
    <row r="305" ht="11.25">
      <c r="A305" s="3"/>
    </row>
    <row r="306" ht="11.25">
      <c r="A306" s="3"/>
    </row>
    <row r="307" ht="11.25">
      <c r="A307" s="3"/>
    </row>
    <row r="308" ht="11.25">
      <c r="A308" s="3"/>
    </row>
    <row r="309" ht="11.25">
      <c r="A309" s="3"/>
    </row>
    <row r="310" ht="11.25">
      <c r="A310" s="3"/>
    </row>
    <row r="311" ht="11.25">
      <c r="A311" s="3"/>
    </row>
    <row r="312" ht="11.25">
      <c r="A312" s="3"/>
    </row>
    <row r="313" ht="11.25">
      <c r="A313" s="3"/>
    </row>
    <row r="314" ht="11.25">
      <c r="A314" s="3"/>
    </row>
    <row r="315" ht="11.25">
      <c r="A315" s="3"/>
    </row>
    <row r="316" ht="11.25">
      <c r="A316" s="3"/>
    </row>
    <row r="317" ht="11.25">
      <c r="A317" s="3"/>
    </row>
    <row r="318" ht="11.25">
      <c r="A318" s="3"/>
    </row>
    <row r="319" ht="11.25">
      <c r="A319" s="3"/>
    </row>
    <row r="320" ht="11.25">
      <c r="A320" s="3"/>
    </row>
    <row r="321" ht="11.25">
      <c r="A321" s="3"/>
    </row>
    <row r="322" ht="11.25">
      <c r="A322" s="3"/>
    </row>
    <row r="323" ht="11.25">
      <c r="A323" s="3"/>
    </row>
    <row r="324" ht="11.25">
      <c r="A324" s="3"/>
    </row>
    <row r="325" ht="11.25">
      <c r="A325" s="3"/>
    </row>
    <row r="326" ht="11.25">
      <c r="A326" s="3"/>
    </row>
    <row r="327" ht="11.25">
      <c r="A327" s="3"/>
    </row>
    <row r="328" ht="11.25">
      <c r="A328" s="3"/>
    </row>
    <row r="329" ht="11.25">
      <c r="A329" s="3"/>
    </row>
    <row r="330" ht="11.25">
      <c r="A330" s="3"/>
    </row>
    <row r="331" ht="11.25">
      <c r="A331" s="3"/>
    </row>
    <row r="332" ht="11.25">
      <c r="A332" s="3"/>
    </row>
    <row r="333" ht="11.25">
      <c r="A333" s="3"/>
    </row>
    <row r="334" ht="11.25">
      <c r="A334" s="3"/>
    </row>
    <row r="335" ht="11.25">
      <c r="A335" s="3"/>
    </row>
    <row r="336" ht="11.25">
      <c r="A336" s="3"/>
    </row>
    <row r="337" ht="11.25">
      <c r="A337" s="3"/>
    </row>
    <row r="338" ht="11.25">
      <c r="A338" s="3"/>
    </row>
    <row r="339" ht="11.25">
      <c r="A339" s="3"/>
    </row>
    <row r="340" ht="11.25">
      <c r="A340" s="3"/>
    </row>
    <row r="341" ht="11.25">
      <c r="A341" s="3"/>
    </row>
    <row r="342" ht="11.25">
      <c r="A342" s="3"/>
    </row>
    <row r="343" ht="11.25">
      <c r="A343" s="3"/>
    </row>
    <row r="344" ht="11.25">
      <c r="A344" s="3"/>
    </row>
    <row r="345" ht="11.25">
      <c r="A345" s="3"/>
    </row>
    <row r="346" ht="11.25">
      <c r="A346" s="3"/>
    </row>
    <row r="347" ht="11.25">
      <c r="A347" s="3"/>
    </row>
    <row r="348" ht="11.25">
      <c r="A348" s="3"/>
    </row>
    <row r="349" ht="11.25">
      <c r="A349" s="3"/>
    </row>
    <row r="350" ht="11.25">
      <c r="A350" s="3"/>
    </row>
    <row r="351" ht="11.25">
      <c r="A351" s="3"/>
    </row>
    <row r="352" ht="11.25">
      <c r="A352" s="3"/>
    </row>
    <row r="353" ht="11.25">
      <c r="A353" s="3"/>
    </row>
    <row r="354" ht="11.25">
      <c r="A354" s="3"/>
    </row>
    <row r="355" ht="11.25">
      <c r="A355" s="3"/>
    </row>
    <row r="356" ht="11.25">
      <c r="A356" s="3"/>
    </row>
    <row r="357" ht="11.25">
      <c r="A357" s="3"/>
    </row>
    <row r="358" ht="11.25">
      <c r="A358" s="3"/>
    </row>
    <row r="359" ht="11.25">
      <c r="A359" s="3"/>
    </row>
    <row r="360" ht="11.25">
      <c r="A360" s="3"/>
    </row>
    <row r="361" ht="11.25">
      <c r="A361" s="3"/>
    </row>
    <row r="362" ht="11.25">
      <c r="A362" s="3"/>
    </row>
    <row r="363" ht="11.25">
      <c r="A363" s="3"/>
    </row>
    <row r="364" ht="11.25">
      <c r="A364" s="3"/>
    </row>
    <row r="365" ht="11.25">
      <c r="A365" s="3"/>
    </row>
    <row r="366" ht="11.25">
      <c r="A366" s="3"/>
    </row>
    <row r="367" ht="11.25">
      <c r="A367" s="3"/>
    </row>
    <row r="368" ht="11.25">
      <c r="A368" s="3"/>
    </row>
    <row r="369" ht="11.25">
      <c r="A369" s="3"/>
    </row>
    <row r="370" ht="11.25">
      <c r="A370" s="3"/>
    </row>
    <row r="371" ht="11.25">
      <c r="A371" s="3"/>
    </row>
    <row r="372" ht="11.25">
      <c r="A372" s="3"/>
    </row>
    <row r="373" ht="11.25">
      <c r="A373" s="3"/>
    </row>
    <row r="374" ht="11.25">
      <c r="A374" s="3"/>
    </row>
    <row r="375" ht="11.25">
      <c r="A375" s="3"/>
    </row>
    <row r="376" ht="11.25">
      <c r="A376" s="3"/>
    </row>
    <row r="377" ht="11.25">
      <c r="A377" s="3"/>
    </row>
    <row r="378" ht="11.25">
      <c r="A378" s="3"/>
    </row>
    <row r="379" ht="11.25">
      <c r="A379" s="3"/>
    </row>
    <row r="380" ht="11.25">
      <c r="A380" s="3"/>
    </row>
    <row r="381" ht="11.25">
      <c r="A381" s="3"/>
    </row>
    <row r="382" ht="11.25">
      <c r="A382" s="3"/>
    </row>
    <row r="383" ht="11.25">
      <c r="A383" s="3"/>
    </row>
    <row r="384" ht="11.25">
      <c r="A384" s="3"/>
    </row>
    <row r="385" ht="11.25">
      <c r="A385" s="3"/>
    </row>
    <row r="386" ht="11.25">
      <c r="A386" s="3"/>
    </row>
    <row r="387" ht="11.25">
      <c r="A387" s="3"/>
    </row>
    <row r="388" ht="11.25">
      <c r="A388" s="3"/>
    </row>
    <row r="389" ht="11.25">
      <c r="A389" s="3"/>
    </row>
    <row r="390" ht="11.25">
      <c r="A390" s="3"/>
    </row>
    <row r="391" ht="11.25">
      <c r="A391" s="3"/>
    </row>
    <row r="392" ht="11.25">
      <c r="A392" s="3"/>
    </row>
    <row r="393" ht="11.25">
      <c r="A393" s="3"/>
    </row>
    <row r="394" ht="11.25">
      <c r="A394" s="3"/>
    </row>
    <row r="395" ht="11.25">
      <c r="A395" s="3"/>
    </row>
    <row r="396" ht="11.25">
      <c r="A396" s="3"/>
    </row>
    <row r="397" ht="11.25">
      <c r="A397" s="3"/>
    </row>
    <row r="398" ht="11.25">
      <c r="A398" s="3"/>
    </row>
    <row r="399" ht="11.25">
      <c r="A399" s="3"/>
    </row>
    <row r="400" ht="11.25">
      <c r="A400" s="3"/>
    </row>
    <row r="401" ht="11.25">
      <c r="A401" s="3"/>
    </row>
    <row r="402" ht="11.25">
      <c r="A402" s="3"/>
    </row>
    <row r="403" ht="11.25">
      <c r="A403" s="3"/>
    </row>
    <row r="404" ht="11.25">
      <c r="A404" s="3"/>
    </row>
    <row r="405" ht="11.25">
      <c r="A405" s="3"/>
    </row>
    <row r="406" ht="11.25">
      <c r="A406" s="3"/>
    </row>
    <row r="407" ht="11.25">
      <c r="A407" s="3"/>
    </row>
    <row r="408" ht="11.25">
      <c r="A408" s="3"/>
    </row>
    <row r="409" ht="11.25">
      <c r="A409" s="3"/>
    </row>
    <row r="410" ht="11.25">
      <c r="A410" s="3"/>
    </row>
    <row r="411" ht="11.25">
      <c r="A411" s="3"/>
    </row>
    <row r="412" ht="11.25">
      <c r="A412" s="3"/>
    </row>
    <row r="413" ht="11.25">
      <c r="A413" s="3"/>
    </row>
    <row r="414" ht="11.25">
      <c r="A414" s="3"/>
    </row>
    <row r="415" ht="11.25">
      <c r="A415" s="3"/>
    </row>
    <row r="416" ht="11.25">
      <c r="A416" s="3"/>
    </row>
    <row r="417" ht="11.25">
      <c r="A417" s="3"/>
    </row>
    <row r="418" ht="11.25">
      <c r="A418" s="3"/>
    </row>
    <row r="419" ht="11.25">
      <c r="A419" s="3"/>
    </row>
    <row r="420" ht="11.25">
      <c r="A420" s="3"/>
    </row>
    <row r="421" ht="11.25">
      <c r="A421" s="3"/>
    </row>
    <row r="422" ht="11.25">
      <c r="A422" s="3"/>
    </row>
    <row r="423" ht="11.25">
      <c r="A423" s="3"/>
    </row>
    <row r="424" ht="11.25">
      <c r="A424" s="3"/>
    </row>
    <row r="425" ht="11.25">
      <c r="A425" s="3"/>
    </row>
    <row r="426" ht="11.25">
      <c r="A426" s="3"/>
    </row>
    <row r="427" ht="11.25">
      <c r="A427" s="3"/>
    </row>
    <row r="428" ht="11.25">
      <c r="A428" s="3"/>
    </row>
    <row r="429" ht="11.25">
      <c r="A429" s="3"/>
    </row>
    <row r="430" ht="11.25">
      <c r="A430" s="3"/>
    </row>
    <row r="431" ht="11.25">
      <c r="A431" s="3"/>
    </row>
    <row r="432" ht="11.25">
      <c r="A432" s="3"/>
    </row>
    <row r="433" ht="11.25">
      <c r="A433" s="3"/>
    </row>
    <row r="434" ht="11.25">
      <c r="A434" s="3"/>
    </row>
    <row r="435" ht="11.25">
      <c r="A435" s="3"/>
    </row>
    <row r="436" ht="11.25">
      <c r="A436" s="3"/>
    </row>
    <row r="437" ht="11.25">
      <c r="A437" s="3"/>
    </row>
    <row r="438" ht="11.25">
      <c r="A438" s="3"/>
    </row>
    <row r="439" ht="11.25">
      <c r="A439" s="3"/>
    </row>
    <row r="440" ht="11.25">
      <c r="A440" s="3"/>
    </row>
    <row r="441" ht="11.25">
      <c r="A441" s="3"/>
    </row>
    <row r="442" ht="11.25">
      <c r="A442" s="3"/>
    </row>
    <row r="443" ht="11.25">
      <c r="A443" s="3"/>
    </row>
    <row r="444" ht="11.25">
      <c r="A444" s="3"/>
    </row>
    <row r="445" ht="11.25">
      <c r="A445" s="3"/>
    </row>
    <row r="446" ht="11.25">
      <c r="A446" s="3"/>
    </row>
    <row r="447" ht="11.25">
      <c r="A447" s="3"/>
    </row>
    <row r="448" ht="11.25">
      <c r="A448" s="3"/>
    </row>
    <row r="449" ht="11.25">
      <c r="A449" s="3"/>
    </row>
    <row r="450" ht="11.25">
      <c r="A450" s="3"/>
    </row>
    <row r="451" ht="11.25">
      <c r="A451" s="3"/>
    </row>
    <row r="452" ht="11.25">
      <c r="A452" s="3"/>
    </row>
    <row r="453" ht="11.25">
      <c r="A453" s="3"/>
    </row>
    <row r="454" ht="11.25">
      <c r="A454" s="3"/>
    </row>
    <row r="455" ht="11.25">
      <c r="A455" s="3"/>
    </row>
    <row r="456" ht="11.25">
      <c r="A456" s="3"/>
    </row>
    <row r="457" ht="11.25">
      <c r="A457" s="3"/>
    </row>
    <row r="458" ht="11.25">
      <c r="A458" s="3"/>
    </row>
    <row r="459" ht="11.25">
      <c r="A459" s="3"/>
    </row>
    <row r="460" ht="11.25">
      <c r="A460" s="3"/>
    </row>
    <row r="461" ht="11.25">
      <c r="A461" s="3"/>
    </row>
    <row r="462" ht="11.25">
      <c r="A462" s="3"/>
    </row>
    <row r="463" ht="11.25">
      <c r="A463" s="3"/>
    </row>
    <row r="464" ht="11.25">
      <c r="A464" s="3"/>
    </row>
    <row r="465" ht="11.25">
      <c r="A465" s="3"/>
    </row>
    <row r="466" ht="11.25">
      <c r="A466" s="3"/>
    </row>
    <row r="467" ht="11.25">
      <c r="A467" s="3"/>
    </row>
    <row r="468" ht="11.25">
      <c r="A468" s="3"/>
    </row>
    <row r="469" ht="11.25">
      <c r="A469" s="3"/>
    </row>
    <row r="470" ht="11.25">
      <c r="A470" s="3"/>
    </row>
    <row r="471" ht="11.25">
      <c r="A471" s="3"/>
    </row>
    <row r="472" ht="11.25">
      <c r="A472" s="3"/>
    </row>
    <row r="473" ht="11.25">
      <c r="A473" s="3"/>
    </row>
    <row r="474" ht="11.25">
      <c r="A474" s="3"/>
    </row>
    <row r="475" ht="11.25">
      <c r="A475" s="3"/>
    </row>
    <row r="476" ht="11.25">
      <c r="A476" s="3"/>
    </row>
    <row r="477" ht="11.25">
      <c r="A477" s="3"/>
    </row>
    <row r="478" ht="11.25">
      <c r="A478" s="3"/>
    </row>
    <row r="479" ht="11.25">
      <c r="A479" s="3"/>
    </row>
    <row r="480" ht="11.25">
      <c r="A480" s="3"/>
    </row>
    <row r="481" ht="11.25">
      <c r="A481" s="3"/>
    </row>
    <row r="482" ht="11.25">
      <c r="A482" s="3"/>
    </row>
    <row r="483" ht="11.25">
      <c r="A483" s="3"/>
    </row>
    <row r="484" ht="11.25">
      <c r="A484" s="3"/>
    </row>
    <row r="485" ht="11.25">
      <c r="A485" s="3"/>
    </row>
    <row r="486" ht="11.25">
      <c r="A486" s="3"/>
    </row>
    <row r="487" ht="11.25">
      <c r="A487" s="3"/>
    </row>
    <row r="488" ht="11.25">
      <c r="A488" s="3"/>
    </row>
    <row r="489" ht="11.25">
      <c r="A489" s="3"/>
    </row>
    <row r="490" ht="11.25">
      <c r="A490" s="3"/>
    </row>
    <row r="491" ht="11.25">
      <c r="A491" s="3"/>
    </row>
    <row r="492" ht="11.25">
      <c r="A492" s="3"/>
    </row>
    <row r="493" ht="11.25">
      <c r="A493" s="3"/>
    </row>
    <row r="494" ht="11.25">
      <c r="A494" s="3"/>
    </row>
    <row r="495" ht="11.25">
      <c r="A495" s="3"/>
    </row>
    <row r="496" ht="11.25">
      <c r="A496" s="3"/>
    </row>
    <row r="497" ht="11.25">
      <c r="A497" s="3"/>
    </row>
    <row r="498" ht="11.25">
      <c r="A498" s="3"/>
    </row>
    <row r="499" ht="11.25">
      <c r="A499" s="3"/>
    </row>
    <row r="500" ht="11.25">
      <c r="A500" s="3"/>
    </row>
    <row r="501" ht="11.25">
      <c r="A501" s="3"/>
    </row>
    <row r="502" ht="11.25">
      <c r="A502" s="3"/>
    </row>
    <row r="503" ht="11.25">
      <c r="A503" s="3"/>
    </row>
    <row r="504" ht="11.25">
      <c r="A504" s="3"/>
    </row>
    <row r="505" ht="11.25">
      <c r="A505" s="3"/>
    </row>
    <row r="506" ht="11.25">
      <c r="A506" s="3"/>
    </row>
    <row r="507" ht="11.25">
      <c r="A507" s="3"/>
    </row>
    <row r="508" ht="11.25">
      <c r="A508" s="3"/>
    </row>
    <row r="509" ht="11.25">
      <c r="A509" s="3"/>
    </row>
    <row r="510" ht="11.25">
      <c r="A510" s="3"/>
    </row>
    <row r="511" ht="11.25">
      <c r="A511" s="3"/>
    </row>
    <row r="512" ht="11.25">
      <c r="A512" s="3"/>
    </row>
    <row r="513" ht="11.25">
      <c r="A513" s="3"/>
    </row>
    <row r="514" ht="11.25">
      <c r="A514" s="3"/>
    </row>
    <row r="515" ht="11.25">
      <c r="A515" s="3"/>
    </row>
    <row r="516" ht="11.25">
      <c r="A516" s="3"/>
    </row>
    <row r="517" ht="11.25">
      <c r="A517" s="3"/>
    </row>
    <row r="518" ht="11.25">
      <c r="A518" s="3"/>
    </row>
    <row r="519" ht="11.25">
      <c r="A519" s="3"/>
    </row>
    <row r="520" ht="11.25">
      <c r="A520" s="3"/>
    </row>
    <row r="521" ht="11.25">
      <c r="A521" s="3"/>
    </row>
    <row r="522" ht="11.25">
      <c r="A522" s="3"/>
    </row>
    <row r="523" ht="11.25">
      <c r="A523" s="3"/>
    </row>
    <row r="524" ht="11.25">
      <c r="A524" s="3"/>
    </row>
    <row r="525" ht="11.25">
      <c r="A525" s="3"/>
    </row>
    <row r="526" ht="11.25">
      <c r="A526" s="3"/>
    </row>
    <row r="527" ht="11.25">
      <c r="A527" s="3"/>
    </row>
    <row r="528" ht="11.25">
      <c r="A528" s="3"/>
    </row>
    <row r="529" ht="11.25">
      <c r="A529" s="3"/>
    </row>
    <row r="530" ht="11.25">
      <c r="A530" s="3"/>
    </row>
    <row r="531" ht="11.25">
      <c r="A531" s="3"/>
    </row>
    <row r="532" ht="11.25">
      <c r="A532" s="3"/>
    </row>
    <row r="533" ht="11.25">
      <c r="A533" s="3"/>
    </row>
    <row r="534" ht="11.25">
      <c r="A534" s="3"/>
    </row>
    <row r="535" ht="11.25">
      <c r="A535" s="3"/>
    </row>
    <row r="536" ht="11.25">
      <c r="A536" s="3"/>
    </row>
    <row r="537" ht="11.25">
      <c r="A537" s="3"/>
    </row>
    <row r="538" ht="11.25">
      <c r="A538" s="3"/>
    </row>
    <row r="539" ht="11.25">
      <c r="A539" s="3"/>
    </row>
    <row r="540" ht="11.25">
      <c r="A540" s="3"/>
    </row>
    <row r="541" ht="11.25">
      <c r="A541" s="3"/>
    </row>
    <row r="542" ht="11.25">
      <c r="A542" s="3"/>
    </row>
    <row r="543" ht="11.25">
      <c r="A543" s="3"/>
    </row>
    <row r="544" ht="11.25">
      <c r="A544" s="3"/>
    </row>
    <row r="545" ht="11.25">
      <c r="A545" s="3"/>
    </row>
    <row r="546" ht="11.25">
      <c r="A546" s="3"/>
    </row>
    <row r="547" ht="11.25">
      <c r="A547" s="3"/>
    </row>
    <row r="548" ht="11.25">
      <c r="A548" s="3"/>
    </row>
    <row r="549" ht="11.25">
      <c r="A549" s="3"/>
    </row>
    <row r="550" ht="11.25">
      <c r="A550" s="3"/>
    </row>
    <row r="551" ht="11.25">
      <c r="A551" s="3"/>
    </row>
    <row r="552" ht="11.25">
      <c r="A552" s="3"/>
    </row>
    <row r="553" ht="11.25">
      <c r="A553" s="3"/>
    </row>
    <row r="554" ht="11.25">
      <c r="A554" s="3"/>
    </row>
    <row r="555" ht="11.25">
      <c r="A555" s="3"/>
    </row>
    <row r="556" ht="11.25">
      <c r="A556" s="3"/>
    </row>
    <row r="557" ht="11.25">
      <c r="A557" s="3"/>
    </row>
    <row r="558" ht="11.25">
      <c r="A558" s="3"/>
    </row>
    <row r="559" ht="11.25">
      <c r="A559" s="3"/>
    </row>
    <row r="560" ht="11.25">
      <c r="A560" s="3"/>
    </row>
    <row r="561" ht="11.25">
      <c r="A561" s="3"/>
    </row>
    <row r="562" ht="11.25">
      <c r="A562" s="3"/>
    </row>
    <row r="563" ht="11.25">
      <c r="A563" s="3"/>
    </row>
    <row r="564" ht="11.25">
      <c r="A564" s="3"/>
    </row>
    <row r="565" ht="11.25">
      <c r="A565" s="3"/>
    </row>
    <row r="566" ht="11.25">
      <c r="A566" s="3"/>
    </row>
    <row r="567" ht="11.25">
      <c r="A567" s="3"/>
    </row>
    <row r="568" ht="11.25">
      <c r="A568" s="3"/>
    </row>
    <row r="569" ht="11.25">
      <c r="A569" s="3"/>
    </row>
    <row r="570" ht="11.25">
      <c r="A570" s="3"/>
    </row>
    <row r="571" ht="11.25">
      <c r="A571" s="3"/>
    </row>
    <row r="572" ht="11.25">
      <c r="A572" s="3"/>
    </row>
    <row r="573" ht="11.25">
      <c r="A573" s="3"/>
    </row>
    <row r="574" ht="11.25">
      <c r="A574" s="3"/>
    </row>
    <row r="575" ht="11.25">
      <c r="A575" s="3"/>
    </row>
    <row r="576" ht="11.25">
      <c r="A576" s="3"/>
    </row>
    <row r="577" ht="11.25">
      <c r="A577" s="3"/>
    </row>
    <row r="578" ht="11.25">
      <c r="A578" s="3"/>
    </row>
    <row r="579" ht="11.25">
      <c r="A579" s="3"/>
    </row>
    <row r="580" ht="11.25">
      <c r="A580" s="3"/>
    </row>
    <row r="581" ht="11.25">
      <c r="A581" s="3"/>
    </row>
    <row r="582" ht="11.25">
      <c r="A582" s="3"/>
    </row>
    <row r="583" ht="11.25">
      <c r="A583" s="3"/>
    </row>
    <row r="584" ht="11.25">
      <c r="A584" s="3"/>
    </row>
    <row r="585" ht="11.25">
      <c r="A585" s="3"/>
    </row>
    <row r="586" ht="11.25">
      <c r="A586" s="3"/>
    </row>
    <row r="587" ht="11.25">
      <c r="A587" s="3"/>
    </row>
    <row r="588" ht="11.25">
      <c r="A588" s="3"/>
    </row>
    <row r="589" ht="11.25">
      <c r="A589" s="3"/>
    </row>
    <row r="590" ht="11.25">
      <c r="A590" s="3"/>
    </row>
    <row r="591" ht="11.25">
      <c r="A591" s="3"/>
    </row>
    <row r="592" ht="11.25">
      <c r="A592" s="3"/>
    </row>
    <row r="593" ht="11.25">
      <c r="A593" s="3"/>
    </row>
    <row r="594" ht="11.25">
      <c r="A594" s="3"/>
    </row>
    <row r="595" ht="11.25">
      <c r="A595" s="3"/>
    </row>
    <row r="596" ht="11.25">
      <c r="A596" s="3"/>
    </row>
    <row r="597" ht="11.25">
      <c r="A597" s="3"/>
    </row>
    <row r="598" ht="11.25">
      <c r="A598" s="3"/>
    </row>
    <row r="599" ht="11.25">
      <c r="A599" s="3"/>
    </row>
    <row r="600" ht="11.25">
      <c r="A600" s="3"/>
    </row>
    <row r="601" ht="11.25">
      <c r="A601" s="3"/>
    </row>
    <row r="602" ht="11.25">
      <c r="A602" s="3"/>
    </row>
    <row r="603" ht="11.25">
      <c r="A603" s="3"/>
    </row>
    <row r="604" ht="11.25">
      <c r="A604" s="3"/>
    </row>
    <row r="605" ht="11.25">
      <c r="A605" s="3"/>
    </row>
    <row r="606" ht="11.25">
      <c r="A606" s="3"/>
    </row>
    <row r="607" ht="11.25">
      <c r="A607" s="3"/>
    </row>
    <row r="608" ht="11.25">
      <c r="A608" s="3"/>
    </row>
    <row r="609" ht="11.25">
      <c r="A609" s="3"/>
    </row>
    <row r="610" ht="11.25">
      <c r="A610" s="3"/>
    </row>
    <row r="611" ht="11.25">
      <c r="A611" s="3"/>
    </row>
    <row r="612" ht="11.25">
      <c r="A612" s="3"/>
    </row>
    <row r="613" ht="11.25">
      <c r="A613" s="3"/>
    </row>
    <row r="614" ht="11.25">
      <c r="A614" s="3"/>
    </row>
    <row r="615" ht="11.25">
      <c r="A615" s="3"/>
    </row>
    <row r="616" ht="11.25">
      <c r="A616" s="3"/>
    </row>
    <row r="617" ht="11.25">
      <c r="A617" s="3"/>
    </row>
    <row r="618" ht="11.25">
      <c r="A618" s="3"/>
    </row>
    <row r="619" ht="11.25">
      <c r="A619" s="3"/>
    </row>
    <row r="620" ht="11.25">
      <c r="A620" s="3"/>
    </row>
    <row r="621" ht="11.25">
      <c r="A621" s="3"/>
    </row>
    <row r="622" ht="11.25">
      <c r="A622" s="3"/>
    </row>
    <row r="623" ht="11.25">
      <c r="A623" s="3"/>
    </row>
    <row r="624" ht="11.25">
      <c r="A624" s="3"/>
    </row>
    <row r="625" ht="11.25">
      <c r="A625" s="3"/>
    </row>
    <row r="626" ht="11.25">
      <c r="A626" s="3"/>
    </row>
    <row r="627" ht="11.25">
      <c r="A627" s="3"/>
    </row>
    <row r="628" ht="11.25">
      <c r="A628" s="3"/>
    </row>
    <row r="629" ht="11.25">
      <c r="A629" s="3"/>
    </row>
    <row r="630" ht="11.25">
      <c r="A630" s="3"/>
    </row>
    <row r="631" ht="11.25">
      <c r="A631" s="3"/>
    </row>
    <row r="632" ht="11.25">
      <c r="A632" s="3"/>
    </row>
    <row r="633" ht="11.25">
      <c r="A633" s="3"/>
    </row>
    <row r="634" ht="11.25">
      <c r="A634" s="3"/>
    </row>
    <row r="635" ht="11.25">
      <c r="A635" s="3"/>
    </row>
    <row r="636" ht="11.25">
      <c r="A636" s="3"/>
    </row>
    <row r="637" ht="11.25">
      <c r="A637" s="3"/>
    </row>
    <row r="638" ht="11.25">
      <c r="A638" s="3"/>
    </row>
    <row r="639" ht="11.25">
      <c r="A639" s="3"/>
    </row>
    <row r="640" ht="11.25">
      <c r="A640" s="3"/>
    </row>
    <row r="641" ht="11.25">
      <c r="A641" s="3"/>
    </row>
    <row r="642" ht="11.25">
      <c r="A642" s="3"/>
    </row>
    <row r="643" ht="11.25">
      <c r="A643" s="3"/>
    </row>
    <row r="644" ht="11.25">
      <c r="A644" s="3"/>
    </row>
  </sheetData>
  <sheetProtection/>
  <mergeCells count="51">
    <mergeCell ref="L107:W107"/>
    <mergeCell ref="R115:S115"/>
    <mergeCell ref="M114:Q114"/>
    <mergeCell ref="C8:H8"/>
    <mergeCell ref="A108:L114"/>
    <mergeCell ref="M108:Q108"/>
    <mergeCell ref="M112:Q112"/>
    <mergeCell ref="M113:Q113"/>
    <mergeCell ref="A107:H107"/>
    <mergeCell ref="M111:Q111"/>
    <mergeCell ref="M109:Q109"/>
    <mergeCell ref="J6:J7"/>
    <mergeCell ref="F6:F7"/>
    <mergeCell ref="C2:J4"/>
    <mergeCell ref="D6:D7"/>
    <mergeCell ref="C5:J5"/>
    <mergeCell ref="A115:P115"/>
    <mergeCell ref="G6:G7"/>
    <mergeCell ref="H6:H7"/>
    <mergeCell ref="I6:I7"/>
    <mergeCell ref="M110:Q110"/>
    <mergeCell ref="M3:Q3"/>
    <mergeCell ref="M4:P4"/>
    <mergeCell ref="W4:W5"/>
    <mergeCell ref="P6:P7"/>
    <mergeCell ref="Y4:Y5"/>
    <mergeCell ref="A1:B1"/>
    <mergeCell ref="A2:A7"/>
    <mergeCell ref="B2:B7"/>
    <mergeCell ref="C6:C7"/>
    <mergeCell ref="E6:E7"/>
    <mergeCell ref="R6:Y6"/>
    <mergeCell ref="N6:N7"/>
    <mergeCell ref="N5:P5"/>
    <mergeCell ref="R3:S3"/>
    <mergeCell ref="V3:W3"/>
    <mergeCell ref="K2:K7"/>
    <mergeCell ref="L2:Q2"/>
    <mergeCell ref="O6:O7"/>
    <mergeCell ref="R2:Y2"/>
    <mergeCell ref="M5:M7"/>
    <mergeCell ref="S4:S5"/>
    <mergeCell ref="Q4:Q7"/>
    <mergeCell ref="R4:R5"/>
    <mergeCell ref="T4:T5"/>
    <mergeCell ref="X3:Y3"/>
    <mergeCell ref="L3:L7"/>
    <mergeCell ref="X4:X5"/>
    <mergeCell ref="U4:U5"/>
    <mergeCell ref="V4:V5"/>
    <mergeCell ref="T3:U3"/>
  </mergeCells>
  <printOptions horizontalCentered="1"/>
  <pageMargins left="0" right="0" top="0.3937007874015748" bottom="0.3937007874015748" header="0.31496062992125984" footer="0.2362204724409449"/>
  <pageSetup fitToHeight="4" horizontalDpi="600" verticalDpi="600" orientation="landscape" paperSize="9" scale="90" r:id="rId1"/>
  <rowBreaks count="1" manualBreakCount="1">
    <brk id="77" max="45" man="1"/>
  </rowBreaks>
  <colBreaks count="1" manualBreakCount="1">
    <brk id="25" max="65535" man="1"/>
  </colBreaks>
  <ignoredErrors>
    <ignoredError sqref="K45 K69 L51:L55 L47:L49 M63 N57 L61:L62 L64 L58:L59" formula="1"/>
    <ignoredError sqref="U90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selection activeCell="T2" sqref="T2:T6"/>
    </sheetView>
  </sheetViews>
  <sheetFormatPr defaultColWidth="9.00390625" defaultRowHeight="12.75"/>
  <sheetData>
    <row r="1" spans="1:10" ht="16.5" thickBot="1">
      <c r="A1" s="756"/>
      <c r="B1" s="756"/>
      <c r="C1" s="756"/>
      <c r="D1" s="756"/>
      <c r="E1" s="756"/>
      <c r="F1" s="756"/>
      <c r="G1" s="756"/>
      <c r="H1" s="756"/>
      <c r="I1" s="1"/>
      <c r="J1" s="1"/>
    </row>
    <row r="2" spans="1:20" ht="17.25" thickBot="1">
      <c r="A2" s="7"/>
      <c r="B2" s="8"/>
      <c r="C2" s="7"/>
      <c r="D2" s="7"/>
      <c r="E2" s="7"/>
      <c r="F2" s="7"/>
      <c r="G2" s="8"/>
      <c r="H2" s="5"/>
      <c r="I2" s="9"/>
      <c r="J2" s="5"/>
      <c r="N2" s="62">
        <v>176</v>
      </c>
      <c r="P2" s="62">
        <v>176</v>
      </c>
      <c r="R2" s="65">
        <v>50</v>
      </c>
      <c r="T2" s="65">
        <v>40</v>
      </c>
    </row>
    <row r="3" spans="1:20" ht="17.25" thickBot="1">
      <c r="A3" s="31"/>
      <c r="B3" s="8"/>
      <c r="C3" s="7"/>
      <c r="D3" s="7"/>
      <c r="E3" s="7"/>
      <c r="F3" s="7"/>
      <c r="G3" s="8"/>
      <c r="H3" s="8"/>
      <c r="I3" s="5"/>
      <c r="J3" s="5"/>
      <c r="N3" s="63">
        <v>50</v>
      </c>
      <c r="P3" s="63">
        <v>50</v>
      </c>
      <c r="R3" s="63">
        <v>18</v>
      </c>
      <c r="T3" s="63">
        <v>90</v>
      </c>
    </row>
    <row r="4" spans="1:20" ht="17.25" thickBot="1">
      <c r="A4" s="17"/>
      <c r="B4" s="17"/>
      <c r="C4" s="17"/>
      <c r="D4" s="17"/>
      <c r="E4" s="7"/>
      <c r="F4" s="7"/>
      <c r="G4" s="8"/>
      <c r="H4" s="8"/>
      <c r="I4" s="5"/>
      <c r="J4" s="5"/>
      <c r="N4" s="63">
        <v>16</v>
      </c>
      <c r="P4" s="63">
        <v>20</v>
      </c>
      <c r="R4" s="63">
        <v>18</v>
      </c>
      <c r="T4" s="63">
        <v>42</v>
      </c>
    </row>
    <row r="5" spans="1:20" ht="17.25" thickBot="1">
      <c r="A5" s="17"/>
      <c r="B5" s="17"/>
      <c r="C5" s="17"/>
      <c r="D5" s="17"/>
      <c r="E5" s="7"/>
      <c r="F5" s="7"/>
      <c r="G5" s="8"/>
      <c r="H5" s="8"/>
      <c r="I5" s="5"/>
      <c r="J5" s="5"/>
      <c r="N5" s="63">
        <v>16</v>
      </c>
      <c r="P5" s="63">
        <v>20</v>
      </c>
      <c r="R5" s="63">
        <v>18</v>
      </c>
      <c r="T5" s="63">
        <v>69</v>
      </c>
    </row>
    <row r="6" spans="1:20" ht="17.25" thickBot="1">
      <c r="A6" s="11"/>
      <c r="B6" s="11"/>
      <c r="C6" s="11"/>
      <c r="D6" s="11"/>
      <c r="E6" s="12"/>
      <c r="F6" s="7"/>
      <c r="G6" s="8"/>
      <c r="H6" s="8"/>
      <c r="I6" s="5"/>
      <c r="J6" s="5"/>
      <c r="N6" s="63">
        <v>14</v>
      </c>
      <c r="P6" s="63">
        <v>20</v>
      </c>
      <c r="R6" s="63">
        <v>50</v>
      </c>
      <c r="T6" s="63">
        <v>21</v>
      </c>
    </row>
    <row r="7" spans="1:18" ht="17.25" thickBot="1">
      <c r="A7" s="757"/>
      <c r="B7" s="757"/>
      <c r="C7" s="757"/>
      <c r="D7" s="757"/>
      <c r="E7" s="757"/>
      <c r="F7" s="757"/>
      <c r="G7" s="8"/>
      <c r="H7" s="9"/>
      <c r="I7" s="13"/>
      <c r="J7" s="5"/>
      <c r="N7" s="63">
        <v>50</v>
      </c>
      <c r="P7" s="63">
        <v>50</v>
      </c>
      <c r="R7" s="63">
        <v>20</v>
      </c>
    </row>
    <row r="8" spans="1:18" ht="17.25" thickBot="1">
      <c r="A8" s="757"/>
      <c r="B8" s="757"/>
      <c r="C8" s="757"/>
      <c r="D8" s="757"/>
      <c r="E8" s="757"/>
      <c r="F8" s="757"/>
      <c r="G8" s="8"/>
      <c r="H8" s="27"/>
      <c r="I8" s="5"/>
      <c r="J8" s="28"/>
      <c r="N8" s="63">
        <v>14</v>
      </c>
      <c r="P8" s="63">
        <v>20</v>
      </c>
      <c r="R8" s="63">
        <v>15</v>
      </c>
    </row>
    <row r="9" spans="1:16" ht="17.25" thickBot="1">
      <c r="A9" s="757"/>
      <c r="B9" s="757"/>
      <c r="C9" s="757"/>
      <c r="D9" s="757"/>
      <c r="E9" s="757"/>
      <c r="F9" s="757"/>
      <c r="G9" s="9"/>
      <c r="H9" s="9"/>
      <c r="I9" s="13"/>
      <c r="J9" s="13"/>
      <c r="N9" s="63">
        <v>16</v>
      </c>
      <c r="P9" s="63">
        <v>16</v>
      </c>
    </row>
    <row r="10" spans="1:14" ht="17.25" thickBot="1">
      <c r="A10" s="757"/>
      <c r="B10" s="757"/>
      <c r="C10" s="757"/>
      <c r="D10" s="757"/>
      <c r="E10" s="757"/>
      <c r="F10" s="757"/>
      <c r="G10" s="8"/>
      <c r="H10" s="27"/>
      <c r="I10" s="5"/>
      <c r="J10" s="5"/>
      <c r="N10" s="63"/>
    </row>
    <row r="11" spans="1:14" ht="12.75" customHeight="1" thickBot="1">
      <c r="A11" s="757"/>
      <c r="B11" s="757"/>
      <c r="C11" s="757"/>
      <c r="D11" s="757"/>
      <c r="E11" s="757"/>
      <c r="F11" s="757"/>
      <c r="G11" s="8"/>
      <c r="H11" s="8"/>
      <c r="I11" s="5"/>
      <c r="J11" s="28"/>
      <c r="N11" s="64">
        <v>249</v>
      </c>
    </row>
    <row r="12" spans="1:14" ht="17.25" thickBot="1">
      <c r="A12" s="757"/>
      <c r="B12" s="757"/>
      <c r="C12" s="757"/>
      <c r="D12" s="757"/>
      <c r="E12" s="20"/>
      <c r="F12" s="20"/>
      <c r="G12" s="29"/>
      <c r="H12" s="6"/>
      <c r="I12" s="5"/>
      <c r="J12" s="6"/>
      <c r="N12" s="63">
        <v>33</v>
      </c>
    </row>
    <row r="13" spans="1:14" ht="13.5" customHeight="1" thickBot="1">
      <c r="A13" s="763"/>
      <c r="B13" s="763"/>
      <c r="C13" s="763"/>
      <c r="D13" s="16"/>
      <c r="E13" s="16"/>
      <c r="F13" s="16"/>
      <c r="G13" s="5"/>
      <c r="H13" s="6"/>
      <c r="I13" s="30"/>
      <c r="J13" s="6"/>
      <c r="N13" s="63">
        <v>88</v>
      </c>
    </row>
    <row r="14" spans="1:14" ht="13.5" customHeight="1" thickBot="1">
      <c r="A14" s="23"/>
      <c r="B14" s="23"/>
      <c r="C14" s="23"/>
      <c r="D14" s="16"/>
      <c r="E14" s="16"/>
      <c r="F14" s="16"/>
      <c r="G14" s="5"/>
      <c r="H14" s="6"/>
      <c r="I14" s="6"/>
      <c r="J14" s="6"/>
      <c r="N14" s="63">
        <v>38</v>
      </c>
    </row>
    <row r="15" spans="1:14" ht="17.25" thickBot="1">
      <c r="A15" s="762"/>
      <c r="B15" s="762"/>
      <c r="C15" s="762"/>
      <c r="D15" s="762"/>
      <c r="E15" s="762"/>
      <c r="F15" s="762"/>
      <c r="G15" s="762"/>
      <c r="N15" s="63">
        <v>69</v>
      </c>
    </row>
    <row r="16" spans="1:14" ht="17.25" thickBot="1">
      <c r="A16" s="6"/>
      <c r="B16" s="6"/>
      <c r="C16" s="6"/>
      <c r="D16" s="6"/>
      <c r="E16" s="6"/>
      <c r="F16" s="6"/>
      <c r="G16" s="6"/>
      <c r="N16" s="63">
        <v>21</v>
      </c>
    </row>
    <row r="17" spans="1:7" ht="12.75">
      <c r="A17" s="6"/>
      <c r="B17" s="6"/>
      <c r="C17" s="6"/>
      <c r="D17" s="6"/>
      <c r="E17" s="6"/>
      <c r="F17" s="6"/>
      <c r="G17" s="6"/>
    </row>
    <row r="18" spans="1:7" ht="12.75">
      <c r="A18" s="760"/>
      <c r="B18" s="760"/>
      <c r="C18" s="760"/>
      <c r="D18" s="760"/>
      <c r="E18" s="760"/>
      <c r="F18" s="6"/>
      <c r="G18" s="6"/>
    </row>
    <row r="19" spans="1:7" ht="15.75">
      <c r="A19" s="10"/>
      <c r="B19" s="10"/>
      <c r="C19" s="10"/>
      <c r="D19" s="10"/>
      <c r="E19" s="6"/>
      <c r="F19" s="6"/>
      <c r="G19" s="6"/>
    </row>
    <row r="20" spans="1:15" ht="27" customHeight="1">
      <c r="A20" s="761"/>
      <c r="B20" s="761"/>
      <c r="C20" s="761"/>
      <c r="D20" s="761"/>
      <c r="E20" s="761"/>
      <c r="F20" s="761"/>
      <c r="G20" s="761"/>
      <c r="H20" s="761"/>
      <c r="I20" s="761"/>
      <c r="J20" s="761"/>
      <c r="K20" s="761"/>
      <c r="L20" s="761"/>
      <c r="M20" s="761"/>
      <c r="N20" s="761"/>
      <c r="O20" s="761"/>
    </row>
    <row r="21" spans="1:14" ht="12.75">
      <c r="A21" s="759"/>
      <c r="B21" s="759"/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759"/>
      <c r="N21" s="759"/>
    </row>
    <row r="23" spans="1:3" ht="15.75">
      <c r="A23" s="19"/>
      <c r="B23" s="19"/>
      <c r="C23" s="19"/>
    </row>
    <row r="24" spans="1:14" ht="12.75">
      <c r="A24" s="759"/>
      <c r="B24" s="759"/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759"/>
      <c r="N24" s="759"/>
    </row>
    <row r="25" spans="1:14" ht="12.75">
      <c r="A25" s="759"/>
      <c r="B25" s="759"/>
      <c r="C25" s="759"/>
      <c r="D25" s="759"/>
      <c r="E25" s="759"/>
      <c r="F25" s="759"/>
      <c r="G25" s="759"/>
      <c r="H25" s="759"/>
      <c r="I25" s="759"/>
      <c r="J25" s="759"/>
      <c r="K25" s="759"/>
      <c r="L25" s="759"/>
      <c r="M25" s="759"/>
      <c r="N25" s="759"/>
    </row>
    <row r="26" spans="1:14" ht="12.75">
      <c r="A26" s="764"/>
      <c r="B26" s="764"/>
      <c r="C26" s="764"/>
      <c r="D26" s="764"/>
      <c r="E26" s="764"/>
      <c r="F26" s="764"/>
      <c r="G26" s="764"/>
      <c r="H26" s="764"/>
      <c r="I26" s="764"/>
      <c r="J26" s="764"/>
      <c r="K26" s="764"/>
      <c r="L26" s="764"/>
      <c r="M26" s="764"/>
      <c r="N26" s="764"/>
    </row>
    <row r="27" spans="1:15" ht="28.5" customHeight="1">
      <c r="A27" s="758"/>
      <c r="B27" s="758"/>
      <c r="C27" s="758"/>
      <c r="D27" s="758"/>
      <c r="E27" s="758"/>
      <c r="F27" s="758"/>
      <c r="G27" s="758"/>
      <c r="H27" s="758"/>
      <c r="I27" s="758"/>
      <c r="J27" s="758"/>
      <c r="K27" s="758"/>
      <c r="L27" s="758"/>
      <c r="M27" s="758"/>
      <c r="N27" s="758"/>
      <c r="O27" s="758"/>
    </row>
    <row r="28" spans="1:15" ht="42" customHeight="1">
      <c r="A28" s="758"/>
      <c r="B28" s="758"/>
      <c r="C28" s="758"/>
      <c r="D28" s="758"/>
      <c r="E28" s="758"/>
      <c r="F28" s="758"/>
      <c r="G28" s="758"/>
      <c r="H28" s="758"/>
      <c r="I28" s="758"/>
      <c r="J28" s="758"/>
      <c r="K28" s="758"/>
      <c r="L28" s="758"/>
      <c r="M28" s="758"/>
      <c r="N28" s="758"/>
      <c r="O28" s="758"/>
    </row>
    <row r="29" spans="1:15" ht="38.25" customHeight="1">
      <c r="A29" s="755"/>
      <c r="B29" s="755"/>
      <c r="C29" s="755"/>
      <c r="D29" s="755"/>
      <c r="E29" s="755"/>
      <c r="F29" s="755"/>
      <c r="G29" s="755"/>
      <c r="H29" s="755"/>
      <c r="I29" s="755"/>
      <c r="J29" s="755"/>
      <c r="K29" s="755"/>
      <c r="L29" s="755"/>
      <c r="M29" s="755"/>
      <c r="N29" s="755"/>
      <c r="O29" s="755"/>
    </row>
    <row r="30" spans="1:15" ht="54" customHeight="1">
      <c r="A30" s="755"/>
      <c r="B30" s="755"/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  <c r="O30" s="755"/>
    </row>
    <row r="31" spans="1:15" ht="28.5" customHeight="1">
      <c r="A31" s="755"/>
      <c r="B31" s="755"/>
      <c r="C31" s="755"/>
      <c r="D31" s="755"/>
      <c r="E31" s="755"/>
      <c r="F31" s="755"/>
      <c r="G31" s="755"/>
      <c r="H31" s="755"/>
      <c r="I31" s="755"/>
      <c r="J31" s="755"/>
      <c r="K31" s="755"/>
      <c r="L31" s="755"/>
      <c r="M31" s="755"/>
      <c r="N31" s="755"/>
      <c r="O31" s="755"/>
    </row>
    <row r="32" spans="1:15" s="24" customFormat="1" ht="39" customHeight="1">
      <c r="A32" s="755"/>
      <c r="B32" s="755"/>
      <c r="C32" s="755"/>
      <c r="D32" s="755"/>
      <c r="E32" s="755"/>
      <c r="F32" s="755"/>
      <c r="G32" s="755"/>
      <c r="H32" s="755"/>
      <c r="I32" s="755"/>
      <c r="J32" s="755"/>
      <c r="K32" s="755"/>
      <c r="L32" s="755"/>
      <c r="M32" s="755"/>
      <c r="N32" s="755"/>
      <c r="O32" s="755"/>
    </row>
    <row r="33" spans="1:15" ht="12.75">
      <c r="A33" s="755"/>
      <c r="B33" s="755"/>
      <c r="C33" s="755"/>
      <c r="D33" s="755"/>
      <c r="E33" s="755"/>
      <c r="F33" s="755"/>
      <c r="G33" s="755"/>
      <c r="H33" s="755"/>
      <c r="I33" s="755"/>
      <c r="J33" s="755"/>
      <c r="K33" s="755"/>
      <c r="L33" s="755"/>
      <c r="M33" s="755"/>
      <c r="N33" s="755"/>
      <c r="O33" s="755"/>
    </row>
    <row r="34" spans="1:15" ht="12.75">
      <c r="A34" s="755"/>
      <c r="B34" s="755"/>
      <c r="C34" s="755"/>
      <c r="D34" s="755"/>
      <c r="E34" s="755"/>
      <c r="F34" s="755"/>
      <c r="G34" s="755"/>
      <c r="H34" s="755"/>
      <c r="I34" s="755"/>
      <c r="J34" s="755"/>
      <c r="K34" s="755"/>
      <c r="L34" s="755"/>
      <c r="M34" s="755"/>
      <c r="N34" s="755"/>
      <c r="O34" s="755"/>
    </row>
    <row r="35" spans="1:15" ht="12.75">
      <c r="A35" s="754"/>
      <c r="B35" s="754"/>
      <c r="C35" s="754"/>
      <c r="D35" s="754"/>
      <c r="E35" s="754"/>
      <c r="F35" s="754"/>
      <c r="G35" s="754"/>
      <c r="H35" s="754"/>
      <c r="I35" s="754"/>
      <c r="J35" s="754"/>
      <c r="K35" s="754"/>
      <c r="L35" s="754"/>
      <c r="M35" s="754"/>
      <c r="N35" s="754"/>
      <c r="O35" s="754"/>
    </row>
    <row r="36" spans="1:15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ht="12.75">
      <c r="A38" s="18"/>
    </row>
  </sheetData>
  <sheetProtection/>
  <mergeCells count="22">
    <mergeCell ref="A20:O20"/>
    <mergeCell ref="A15:G15"/>
    <mergeCell ref="A9:F9"/>
    <mergeCell ref="A13:C13"/>
    <mergeCell ref="A26:N26"/>
    <mergeCell ref="A28:O28"/>
    <mergeCell ref="A1:H1"/>
    <mergeCell ref="A10:F10"/>
    <mergeCell ref="A8:F8"/>
    <mergeCell ref="A7:F7"/>
    <mergeCell ref="A11:F11"/>
    <mergeCell ref="A27:O27"/>
    <mergeCell ref="A24:N25"/>
    <mergeCell ref="A12:D12"/>
    <mergeCell ref="A21:N21"/>
    <mergeCell ref="A18:E18"/>
    <mergeCell ref="A35:O35"/>
    <mergeCell ref="A33:O34"/>
    <mergeCell ref="A32:O32"/>
    <mergeCell ref="A30:O30"/>
    <mergeCell ref="A29:O29"/>
    <mergeCell ref="A31:O3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</dc:creator>
  <cp:keywords/>
  <dc:description/>
  <cp:lastModifiedBy>Наталья Вальтеровна Шилова</cp:lastModifiedBy>
  <cp:lastPrinted>2021-02-09T08:45:56Z</cp:lastPrinted>
  <dcterms:created xsi:type="dcterms:W3CDTF">2008-02-02T06:45:19Z</dcterms:created>
  <dcterms:modified xsi:type="dcterms:W3CDTF">2022-01-11T05:14:15Z</dcterms:modified>
  <cp:category/>
  <cp:version/>
  <cp:contentType/>
  <cp:contentStatus/>
</cp:coreProperties>
</file>