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tabRatio="222" activeTab="1"/>
  </bookViews>
  <sheets>
    <sheet name="График" sheetId="1" r:id="rId1"/>
    <sheet name="План " sheetId="2" r:id="rId2"/>
    <sheet name="Лист1" sheetId="3" r:id="rId3"/>
    <sheet name="Лист3" sheetId="4" r:id="rId4"/>
  </sheets>
  <definedNames>
    <definedName name="_xlnm.Print_Area" localSheetId="0">'График'!$A$1:$BL$31</definedName>
  </definedNames>
  <calcPr fullCalcOnLoad="1"/>
</workbook>
</file>

<file path=xl/sharedStrings.xml><?xml version="1.0" encoding="utf-8"?>
<sst xmlns="http://schemas.openxmlformats.org/spreadsheetml/2006/main" count="466" uniqueCount="370">
  <si>
    <t>3. План учебного процесса</t>
  </si>
  <si>
    <t>6 сем</t>
  </si>
  <si>
    <t>5 сем</t>
  </si>
  <si>
    <t>Иностранный язык</t>
  </si>
  <si>
    <t>4 сем</t>
  </si>
  <si>
    <t>Физическая культура</t>
  </si>
  <si>
    <t>3 сем</t>
  </si>
  <si>
    <t>Безопасность жизнедеятельности</t>
  </si>
  <si>
    <t>недель в семестре</t>
  </si>
  <si>
    <t>История</t>
  </si>
  <si>
    <t>Математика</t>
  </si>
  <si>
    <t>2 сем</t>
  </si>
  <si>
    <t>1 сем</t>
  </si>
  <si>
    <t>3 курс</t>
  </si>
  <si>
    <t>2 курс</t>
  </si>
  <si>
    <t>1 курс</t>
  </si>
  <si>
    <t>ОП.00</t>
  </si>
  <si>
    <t>ОП.04</t>
  </si>
  <si>
    <t>ОП.05</t>
  </si>
  <si>
    <t>ОП.06</t>
  </si>
  <si>
    <t>ПМ.01</t>
  </si>
  <si>
    <t>ПМ.02</t>
  </si>
  <si>
    <t>ПМ.03</t>
  </si>
  <si>
    <t>ОП.07</t>
  </si>
  <si>
    <t>ОП.08</t>
  </si>
  <si>
    <t>Профессиональные модули</t>
  </si>
  <si>
    <t>ОП.01</t>
  </si>
  <si>
    <t>ПМ.00</t>
  </si>
  <si>
    <t>Теоретическое обучение</t>
  </si>
  <si>
    <t>ТО.00</t>
  </si>
  <si>
    <t>Преддипломная пратика</t>
  </si>
  <si>
    <t>ПМ.04</t>
  </si>
  <si>
    <t>Индекс</t>
  </si>
  <si>
    <t>Наименование циклов, дисциплин, профессиональных модулей,   МДК, практик</t>
  </si>
  <si>
    <t>Формы промежуточной аттестации</t>
  </si>
  <si>
    <t>Учебная нагрузка обучающихся (час.)</t>
  </si>
  <si>
    <t>лабор-х и практич-х занятий</t>
  </si>
  <si>
    <t>Распределение обязательной  нагрузки по курсам и семестрам (час. в семестр)</t>
  </si>
  <si>
    <t>Э</t>
  </si>
  <si>
    <t xml:space="preserve">ПДП 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</si>
  <si>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</si>
  <si>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</si>
  <si>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</si>
  <si>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</si>
  <si>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</si>
  <si>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зачетов</t>
  </si>
  <si>
    <t>Общеобразовательный цикл</t>
  </si>
  <si>
    <t>Основы безопасности жизнедеятельности</t>
  </si>
  <si>
    <t>Форма обучения очная</t>
  </si>
  <si>
    <t>УТВЕРЖДАЮ</t>
  </si>
  <si>
    <t>УЧЕБНЫЙ  ПЛАН</t>
  </si>
  <si>
    <t>Нормативный срок обучения:</t>
  </si>
  <si>
    <t>Директора колледжа</t>
  </si>
  <si>
    <t>на базе основного общего образования</t>
  </si>
  <si>
    <t>1. Календарный график учебного процесса</t>
  </si>
  <si>
    <t>2.Сводные данные</t>
  </si>
  <si>
    <t>по бюджету времени (в неделях)</t>
  </si>
  <si>
    <t>Курсы</t>
  </si>
  <si>
    <t>Сентябрь</t>
  </si>
  <si>
    <t>29.IX-5.X</t>
  </si>
  <si>
    <t>Октябрь</t>
  </si>
  <si>
    <t>27.X-2.XI</t>
  </si>
  <si>
    <t>Ноябрь</t>
  </si>
  <si>
    <t>Декабрь</t>
  </si>
  <si>
    <t>29.XII-4.I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</si>
  <si>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</si>
  <si>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</si>
  <si>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</si>
  <si>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</si>
  <si>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</si>
  <si>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</si>
  <si>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</si>
  <si>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</si>
  <si>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</si>
  <si>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</si>
  <si>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</si>
  <si>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</si>
  <si>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</si>
  <si>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</si>
  <si>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Теоре
тич.
обуче
ние</t>
  </si>
  <si>
    <t>Промежут. аттест. нед.</t>
  </si>
  <si>
    <t>Производственная 
практика</t>
  </si>
  <si>
    <t>форма заверш обучения</t>
  </si>
  <si>
    <t>Каникулы недель</t>
  </si>
  <si>
    <t>Всего недель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</si>
  <si>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</si>
  <si>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</si>
  <si>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</si>
  <si>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</si>
  <si>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</si>
  <si>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</si>
  <si>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</si>
  <si>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</si>
  <si>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</si>
  <si>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</si>
  <si>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</si>
  <si>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</si>
  <si>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</si>
  <si>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</si>
  <si>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</si>
  <si>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</si>
  <si>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</si>
  <si>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8
15</t>
  </si>
  <si>
    <t>23
29</t>
  </si>
  <si>
    <t>4
10</t>
  </si>
  <si>
    <t>11
17</t>
  </si>
  <si>
    <t>18
24</t>
  </si>
  <si>
    <t>25
31</t>
  </si>
  <si>
    <t>24
31</t>
  </si>
  <si>
    <t>недель</t>
  </si>
  <si>
    <t>часов</t>
  </si>
  <si>
    <t>учебная</t>
  </si>
  <si>
    <t xml:space="preserve">по профилю специальности </t>
  </si>
  <si>
    <t>преддипломная</t>
  </si>
  <si>
    <t>::</t>
  </si>
  <si>
    <t>=</t>
  </si>
  <si>
    <t>º</t>
  </si>
  <si>
    <t>С</t>
  </si>
  <si>
    <t>∆</t>
  </si>
  <si>
    <t>III</t>
  </si>
  <si>
    <t>Итого</t>
  </si>
  <si>
    <t>Обозначения</t>
  </si>
  <si>
    <t>Теоретическое
обучение</t>
  </si>
  <si>
    <t>Практика для
получения
первичных
профессиональных
навыков (учебная)</t>
  </si>
  <si>
    <t>Практика по 
профилю
специальности
(технологическая)</t>
  </si>
  <si>
    <t>Практика
преддипломная
(квалифик.),
стажировка</t>
  </si>
  <si>
    <t>Промежуточная 
аттестация</t>
  </si>
  <si>
    <t>Защита выпускной квалификац. работы</t>
  </si>
  <si>
    <t>Каникулы</t>
  </si>
  <si>
    <t>Х</t>
  </si>
  <si>
    <t>Военно-полевые 
сборы</t>
  </si>
  <si>
    <t>Подготовка выпускной квалификац. работы</t>
  </si>
  <si>
    <t>теоретичекое обучение</t>
  </si>
  <si>
    <t>Объем образовательной нагрузки</t>
  </si>
  <si>
    <t>самостоятельная учебная работа</t>
  </si>
  <si>
    <t>всего  учебных занятий</t>
  </si>
  <si>
    <t>курсовых проектов</t>
  </si>
  <si>
    <t>Во взаимодейстивии с преподавателем</t>
  </si>
  <si>
    <t>Нагрузка дисциплины и МДК</t>
  </si>
  <si>
    <t>в т.ч. по учебным дисциплинам</t>
  </si>
  <si>
    <t>По практике производственной и учебной</t>
  </si>
  <si>
    <t>в.т.ч. по семестрам</t>
  </si>
  <si>
    <t>Литература</t>
  </si>
  <si>
    <t>Астрономия</t>
  </si>
  <si>
    <t>ОП.03</t>
  </si>
  <si>
    <t>З</t>
  </si>
  <si>
    <t>ИТОГО по учебному плану</t>
  </si>
  <si>
    <t>4 курс</t>
  </si>
  <si>
    <t>7 сем</t>
  </si>
  <si>
    <t>8 сем</t>
  </si>
  <si>
    <t>Русский язык</t>
  </si>
  <si>
    <t>МДК. 04.01</t>
  </si>
  <si>
    <t>МДК. 04.02</t>
  </si>
  <si>
    <t>Химия</t>
  </si>
  <si>
    <t>Биология</t>
  </si>
  <si>
    <t>Основы латинского языка с медицинской терминологией</t>
  </si>
  <si>
    <t>Основы патологии</t>
  </si>
  <si>
    <t>Гигиена и экология человека</t>
  </si>
  <si>
    <t>Основы микробиологии и иммунологии</t>
  </si>
  <si>
    <t>Фармакология</t>
  </si>
  <si>
    <t>ОП.09</t>
  </si>
  <si>
    <t>ОП.10</t>
  </si>
  <si>
    <t>ОП.11</t>
  </si>
  <si>
    <t>МДК.02.01.01</t>
  </si>
  <si>
    <t>МДК.02.01.03</t>
  </si>
  <si>
    <t>МДК.02.01.04</t>
  </si>
  <si>
    <t>Медицина катастроф</t>
  </si>
  <si>
    <t>МДК. 04.03</t>
  </si>
  <si>
    <t>Технология оказания медицинских услуг</t>
  </si>
  <si>
    <t>ДЗ</t>
  </si>
  <si>
    <t>Эк</t>
  </si>
  <si>
    <t>Г.А. Ковальчук</t>
  </si>
  <si>
    <t>3 г. 10 м.</t>
  </si>
  <si>
    <t>ГБПОУ  "Соликамский социально-педагогический колледж им. А.П. Раменского"</t>
  </si>
  <si>
    <t>всего:</t>
  </si>
  <si>
    <t>ОП.12</t>
  </si>
  <si>
    <t>Перечень кабинетов, лабораторий, мастерских и др. для подготовки по специальности</t>
  </si>
  <si>
    <t>№</t>
  </si>
  <si>
    <t xml:space="preserve">Наименование </t>
  </si>
  <si>
    <t>Кабинеты:</t>
  </si>
  <si>
    <t>Истории и основ философии</t>
  </si>
  <si>
    <t>Иностранного языка</t>
  </si>
  <si>
    <t>Информационных технологий в профессиональной деятельности</t>
  </si>
  <si>
    <t>Анатомии и физиологии человека</t>
  </si>
  <si>
    <t>Основ патологии</t>
  </si>
  <si>
    <t>Основ латинского языка с медицинской терминологией</t>
  </si>
  <si>
    <t>Гигиены и экологии человека</t>
  </si>
  <si>
    <t>Фармакологии</t>
  </si>
  <si>
    <t>Основ микробиологии и иммунологии</t>
  </si>
  <si>
    <t>Психологии</t>
  </si>
  <si>
    <t>Генетики человека с основами медицинской генетики</t>
  </si>
  <si>
    <t>Общественного здоровья и здравоохранения</t>
  </si>
  <si>
    <t>Сестринского дела</t>
  </si>
  <si>
    <t>Основ профилактики</t>
  </si>
  <si>
    <t>Основ реабилитации</t>
  </si>
  <si>
    <t>Основ реаниматологии</t>
  </si>
  <si>
    <t>Экономики и управления в здравоохранении</t>
  </si>
  <si>
    <t>Безопасности жизнедеятельности</t>
  </si>
  <si>
    <t>Спортивный комплекс: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</si>
  <si>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</si>
  <si>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</si>
  <si>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</si>
  <si>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</si>
  <si>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</si>
  <si>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Родной язык</t>
  </si>
  <si>
    <t>Введение в специальность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</si>
  <si>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</si>
  <si>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</si>
  <si>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</si>
  <si>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</si>
  <si>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</si>
  <si>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</si>
  <si>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</si>
  <si>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</si>
  <si>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</si>
  <si>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Дополнительные учебные предметы</t>
  </si>
  <si>
    <t>ОУП.10</t>
  </si>
  <si>
    <t>ОУП.11</t>
  </si>
  <si>
    <t>ОУП.12</t>
  </si>
  <si>
    <t>ОУП. 09</t>
  </si>
  <si>
    <t>ОП.02</t>
  </si>
  <si>
    <t>Вариативная часть</t>
  </si>
  <si>
    <t>Общие учебные  предметы</t>
  </si>
  <si>
    <t>МДК.01. 01</t>
  </si>
  <si>
    <t>Индивидуальный проект</t>
  </si>
  <si>
    <t>дифференцированных зачетов</t>
  </si>
  <si>
    <t>пр</t>
  </si>
  <si>
    <t>д.б.</t>
  </si>
  <si>
    <t>МДК.02.01.05</t>
  </si>
  <si>
    <t>Р.1 Основы профессиональной деятельности</t>
  </si>
  <si>
    <t>Р.2 Информационные ресурсы в профессиональной деятельности</t>
  </si>
  <si>
    <t>Р.3 Основы исследовательской  деятельности</t>
  </si>
  <si>
    <t>Р.4 Основы правовой грамотности</t>
  </si>
  <si>
    <r>
      <t>"_</t>
    </r>
    <r>
      <rPr>
        <u val="single"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 " </t>
    </r>
    <r>
      <rPr>
        <u val="single"/>
        <sz val="12"/>
        <rFont val="Times New Roman"/>
        <family val="1"/>
      </rPr>
      <t xml:space="preserve">сентября  </t>
    </r>
    <r>
      <rPr>
        <sz val="12"/>
        <rFont val="Times New Roman"/>
        <family val="1"/>
      </rPr>
      <t>2022    г.</t>
    </r>
  </si>
  <si>
    <t>ФГОС СПО (приказ от 04.07.2022 №526)</t>
  </si>
  <si>
    <t>специальность 31.02.01 Лечебное дело</t>
  </si>
  <si>
    <t xml:space="preserve">Квалификация: фельдшер
</t>
  </si>
  <si>
    <t>СГ.00</t>
  </si>
  <si>
    <t>Социально-гуманитарный цикл</t>
  </si>
  <si>
    <t>СГ.01</t>
  </si>
  <si>
    <t>История России</t>
  </si>
  <si>
    <t>СГ.02</t>
  </si>
  <si>
    <t>Иностранный язык в профессиональной деятельности</t>
  </si>
  <si>
    <t>СГ.03</t>
  </si>
  <si>
    <t>СГ.04</t>
  </si>
  <si>
    <t>СГ.05</t>
  </si>
  <si>
    <t>Основы бережливого производства</t>
  </si>
  <si>
    <t>СГ.06</t>
  </si>
  <si>
    <t>Основы финансовой грамотности</t>
  </si>
  <si>
    <t>СГ.07</t>
  </si>
  <si>
    <t>Психология общения</t>
  </si>
  <si>
    <t>Общепрофессиональный цикл</t>
  </si>
  <si>
    <t xml:space="preserve"> Анатомия и физиология человека</t>
  </si>
  <si>
    <t>Генетика человека с основами медицинской генетики</t>
  </si>
  <si>
    <t>Здоровый человек и его окружение</t>
  </si>
  <si>
    <t>Информационные технологии в профессиональной деятельности</t>
  </si>
  <si>
    <t>Клиническая фармакология</t>
  </si>
  <si>
    <t>Правовое обеспечение и антикоррупционное поведение в профессиональной деятельности фельдшера</t>
  </si>
  <si>
    <t>ОП.13</t>
  </si>
  <si>
    <t>ОП 14</t>
  </si>
  <si>
    <t>Медицинская математика</t>
  </si>
  <si>
    <t>Осуществление профессионального ухода за пациентами</t>
  </si>
  <si>
    <t>Эргономика</t>
  </si>
  <si>
    <t>МДК 01.02</t>
  </si>
  <si>
    <t>Инфенкции, связанные с оказанием медицинской помощи</t>
  </si>
  <si>
    <t>МДК 01.03</t>
  </si>
  <si>
    <t>УП.01.01</t>
  </si>
  <si>
    <t xml:space="preserve">Учебная практика </t>
  </si>
  <si>
    <t>ПП.01.01</t>
  </si>
  <si>
    <t xml:space="preserve">Производственная практика </t>
  </si>
  <si>
    <t>Экзамен (квалификационный)</t>
  </si>
  <si>
    <t>Осуществление лечебно-диагностической деятельности</t>
  </si>
  <si>
    <t>МДК.02.01</t>
  </si>
  <si>
    <t>Обследование, диагностика и лечение заболеваний хирургического профиля</t>
  </si>
  <si>
    <t>Обследование, диагностика и лечение заболеваний в хирургии, травматологии, онкологии</t>
  </si>
  <si>
    <t>МДК 02.01.02</t>
  </si>
  <si>
    <t>Обследование, диагностика и лечение заболеваний в стоматологии</t>
  </si>
  <si>
    <t>Обследование, диагностика и лечение заболеваний при заболевании глаз</t>
  </si>
  <si>
    <t>Обследование, диагностика и лечение при лор-заболеваниях</t>
  </si>
  <si>
    <t>Обследование, диагностика и лечение заболеваний в акушерстве и гинекологии</t>
  </si>
  <si>
    <t xml:space="preserve"> </t>
  </si>
  <si>
    <t>МДК.02.02</t>
  </si>
  <si>
    <t>Обследование, диагностика и лечение заболеваний терапевтического профиля</t>
  </si>
  <si>
    <t>МДК.02.02.01</t>
  </si>
  <si>
    <t>Обследование, диагностика и лечение в терапии, гериатрии</t>
  </si>
  <si>
    <t>МДК.02.02.02</t>
  </si>
  <si>
    <t>Обследование, диагностика и лечение в педиатрии</t>
  </si>
  <si>
    <t>МДК.02.02.03</t>
  </si>
  <si>
    <t xml:space="preserve">Обследование, диагностика и лечение при инфекционных заболеваниях, туберкулезе, кожных заболеваниях </t>
  </si>
  <si>
    <t>МДК.02.02.04</t>
  </si>
  <si>
    <t>Обследование, диагностика и лечение в неврологии и психиатрии</t>
  </si>
  <si>
    <t>МДК 02.03</t>
  </si>
  <si>
    <t>Экспертиза временной нетрудоспособности</t>
  </si>
  <si>
    <t>УП02.01</t>
  </si>
  <si>
    <t>Десмургия</t>
  </si>
  <si>
    <t>УП 02.02</t>
  </si>
  <si>
    <t>Пропедевтика клинических дисциплин</t>
  </si>
  <si>
    <t>УП 02.03</t>
  </si>
  <si>
    <t>Обследование пациентов детского возраста</t>
  </si>
  <si>
    <t>ПП 02.01</t>
  </si>
  <si>
    <t>Осуществление лечебно-диагностической деятельности в хирургии</t>
  </si>
  <si>
    <t>ПП 02.02</t>
  </si>
  <si>
    <t>Осуществление лечебно-диагностической деятельности в терапии</t>
  </si>
  <si>
    <t>ПП 02.03</t>
  </si>
  <si>
    <t>Осуществление лечебно-диагностической деятельности в педиатрии</t>
  </si>
  <si>
    <t>ПП 02.04</t>
  </si>
  <si>
    <t>Осуществление лечебно-диагностической деятельности в акушерстве и гинекологии</t>
  </si>
  <si>
    <t>Осуществление медицинской реабилитации и абилитации</t>
  </si>
  <si>
    <t>МДК.03.01</t>
  </si>
  <si>
    <t>Осуществление медицинской реабилитации и абилитации в хирургии и травматологии</t>
  </si>
  <si>
    <t>МДК.03.02</t>
  </si>
  <si>
    <t>Паллиативная медицина</t>
  </si>
  <si>
    <t>МДК.03.03</t>
  </si>
  <si>
    <t>Медико-социальная реабилитация</t>
  </si>
  <si>
    <t>УП 03.01</t>
  </si>
  <si>
    <t>Учебная практика. Осуществление паллиативной помощи пациентам</t>
  </si>
  <si>
    <t>УП 03.02</t>
  </si>
  <si>
    <t>Учебная практика. Лечебный массаж</t>
  </si>
  <si>
    <t>ПП 03.01</t>
  </si>
  <si>
    <t>Производственная практика.Лечебная физкультура</t>
  </si>
  <si>
    <t>ПП 03.02</t>
  </si>
  <si>
    <t>Производственная практика. Физиотерапия</t>
  </si>
  <si>
    <t>Осуществление профилактической деятельности</t>
  </si>
  <si>
    <t>Организация и проведение диспансеризации населения</t>
  </si>
  <si>
    <t>Осуществление санитарно-гигиенического просвещения населения</t>
  </si>
  <si>
    <t>Осуществление иммунопрофилактической деятельности</t>
  </si>
  <si>
    <t>УП.04.01</t>
  </si>
  <si>
    <t>Учебная практика "Санитарно-гигиеническое образование населения"</t>
  </si>
  <si>
    <t>ПП 04.01</t>
  </si>
  <si>
    <t>Производственная практика. Диспансеризация населения</t>
  </si>
  <si>
    <t>ПП.04.02</t>
  </si>
  <si>
    <t xml:space="preserve">Производственная практика "Иммунопрофилактиктическая деятельность фельдшера"            </t>
  </si>
  <si>
    <t>ПМ.05</t>
  </si>
  <si>
    <t>Оказание скорой медицинской помощи в экстренной и неотложной формах, в том числе вне медицинской организации</t>
  </si>
  <si>
    <t>МДК.05.01</t>
  </si>
  <si>
    <t>Оказание скорой и неотложной медицинской помощи на догоспитальном этапе и при чрезвычайных ситациях</t>
  </si>
  <si>
    <t>МДК 05.01.01</t>
  </si>
  <si>
    <t xml:space="preserve">Неотложные состояния при внутренних болезнях </t>
  </si>
  <si>
    <t>МДК 05.01.02</t>
  </si>
  <si>
    <t>Неотложные состояния в неврологии и психиатрии</t>
  </si>
  <si>
    <t>МДК 05.01.03</t>
  </si>
  <si>
    <t>Неотложные состояния в хирургии, травматологии, онкологии</t>
  </si>
  <si>
    <t>МДК 05.01.04</t>
  </si>
  <si>
    <t>Неотложные состояния  в акушерстве и гинекологии</t>
  </si>
  <si>
    <t>МДК 05.01.05</t>
  </si>
  <si>
    <t>Неотложные состояния в педиатрии</t>
  </si>
  <si>
    <t>МДК 05.01.06</t>
  </si>
  <si>
    <t>Неотложные состояния при отравлениях</t>
  </si>
  <si>
    <t>МДК 05.01.07</t>
  </si>
  <si>
    <t>Неотложные состояния  при чрезвычайных ситуациях</t>
  </si>
  <si>
    <t>МДК.05.02</t>
  </si>
  <si>
    <t>Проведение реанимационных мероприятий на догоспитальном этапе</t>
  </si>
  <si>
    <t>УП 05.01</t>
  </si>
  <si>
    <t>Учебная практика. "Проведение реанимационных и неотложных мероприятий на догоспитальном этапе"</t>
  </si>
  <si>
    <t>ПП.05.01</t>
  </si>
  <si>
    <t xml:space="preserve">Производственная практика "Оказание скорой и неотложной медицинской помощи"           </t>
  </si>
  <si>
    <t>ПМ.06</t>
  </si>
  <si>
    <t>Осуществление организационно-аналитической деятельности</t>
  </si>
  <si>
    <t>МДК.06.01</t>
  </si>
  <si>
    <t>Медицинская статистика</t>
  </si>
  <si>
    <t>МДК.06.02</t>
  </si>
  <si>
    <t>Охрана труда и техника безопасности при осуществлении медицинской деятельности</t>
  </si>
  <si>
    <t>МДК.06.03</t>
  </si>
  <si>
    <t>Организация деятельности медперсонала, этика и деонтология в медицине</t>
  </si>
  <si>
    <t>УП.06.01</t>
  </si>
  <si>
    <t>Учебная практика "Медицинская статистика"</t>
  </si>
  <si>
    <t>ПП.06.01</t>
  </si>
  <si>
    <t xml:space="preserve">Производственная практика "Охрана труда и тхника безопасности с медстатистикой"           </t>
  </si>
  <si>
    <t>производственной практики, преддипломной практики</t>
  </si>
  <si>
    <t xml:space="preserve">Консультации на учебную группу по 100 часов в год (всего 400 часов)                                Государственная итоговая аттестация                                                                                                                                                     1. Программа углубленной подготовки                                                                                                                      1.1    Государственный экзамен по специальности  с 16.06. по 21.06.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</si>
</sst>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&quot; &quot;?/8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"/>
    <numFmt numFmtId="189" formatCode="0.0%"/>
  </numFmts>
  <fonts count="82">
    <font>
      <sz val="10"/>
      <name val="Arial Cyr"/>
      <family val="0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0"/>
    </font>
    <font>
      <b/>
      <sz val="9"/>
      <name val="Times New Roman Cyr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imes New Roman Cyr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sz val="7"/>
      <name val="Times New Roman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8B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8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vertical="justify"/>
    </xf>
    <xf numFmtId="0" fontId="3" fillId="33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/>
    </xf>
    <xf numFmtId="0" fontId="24" fillId="0" borderId="11" xfId="0" applyFont="1" applyFill="1" applyBorder="1" applyAlignment="1">
      <alignment vertical="top" wrapText="1"/>
    </xf>
    <xf numFmtId="0" fontId="22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0" fillId="0" borderId="0" xfId="53" applyFont="1">
      <alignment/>
      <protection/>
    </xf>
    <xf numFmtId="0" fontId="20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33" fillId="0" borderId="0" xfId="53" applyFont="1" applyAlignment="1">
      <alignment/>
      <protection/>
    </xf>
    <xf numFmtId="0" fontId="20" fillId="0" borderId="0" xfId="53" applyFont="1" applyAlignment="1">
      <alignment/>
      <protection/>
    </xf>
    <xf numFmtId="0" fontId="20" fillId="0" borderId="0" xfId="53" applyFont="1" applyAlignment="1">
      <alignment horizontal="center"/>
      <protection/>
    </xf>
    <xf numFmtId="0" fontId="22" fillId="0" borderId="11" xfId="53" applyFont="1" applyBorder="1" applyAlignment="1">
      <alignment horizontal="center" vertical="center" textRotation="90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textRotation="90" wrapText="1"/>
      <protection/>
    </xf>
    <xf numFmtId="0" fontId="20" fillId="0" borderId="11" xfId="53" applyFont="1" applyBorder="1">
      <alignment/>
      <protection/>
    </xf>
    <xf numFmtId="0" fontId="20" fillId="0" borderId="0" xfId="53" applyFont="1" applyAlignment="1">
      <alignment horizontal="center" vertical="top"/>
      <protection/>
    </xf>
    <xf numFmtId="0" fontId="20" fillId="0" borderId="0" xfId="53" applyFont="1" applyAlignment="1">
      <alignment horizontal="center" vertical="center"/>
      <protection/>
    </xf>
    <xf numFmtId="0" fontId="35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18" fillId="37" borderId="19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49" fontId="30" fillId="38" borderId="22" xfId="0" applyNumberFormat="1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22" fillId="35" borderId="23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18" fillId="37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49" fontId="32" fillId="39" borderId="22" xfId="0" applyNumberFormat="1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49" fontId="31" fillId="0" borderId="32" xfId="0" applyNumberFormat="1" applyFont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/>
    </xf>
    <xf numFmtId="49" fontId="30" fillId="37" borderId="11" xfId="0" applyNumberFormat="1" applyFont="1" applyFill="1" applyBorder="1" applyAlignment="1">
      <alignment horizontal="center" vertical="center" wrapText="1"/>
    </xf>
    <xf numFmtId="1" fontId="24" fillId="37" borderId="11" xfId="0" applyNumberFormat="1" applyFont="1" applyFill="1" applyBorder="1" applyAlignment="1">
      <alignment horizontal="center" vertical="center"/>
    </xf>
    <xf numFmtId="0" fontId="22" fillId="37" borderId="23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" fontId="24" fillId="37" borderId="19" xfId="0" applyNumberFormat="1" applyFont="1" applyFill="1" applyBorder="1" applyAlignment="1">
      <alignment horizontal="center" vertical="center"/>
    </xf>
    <xf numFmtId="49" fontId="30" fillId="37" borderId="21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1" fontId="24" fillId="37" borderId="33" xfId="0" applyNumberFormat="1" applyFont="1" applyFill="1" applyBorder="1" applyAlignment="1">
      <alignment horizontal="center" vertical="center"/>
    </xf>
    <xf numFmtId="1" fontId="24" fillId="37" borderId="21" xfId="0" applyNumberFormat="1" applyFont="1" applyFill="1" applyBorder="1" applyAlignment="1">
      <alignment horizontal="center" vertical="center"/>
    </xf>
    <xf numFmtId="1" fontId="24" fillId="0" borderId="21" xfId="0" applyNumberFormat="1" applyFont="1" applyFill="1" applyBorder="1" applyAlignment="1">
      <alignment horizontal="center" vertical="center"/>
    </xf>
    <xf numFmtId="49" fontId="30" fillId="38" borderId="3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37" borderId="15" xfId="0" applyFont="1" applyFill="1" applyBorder="1" applyAlignment="1">
      <alignment horizontal="center" vertical="center" wrapText="1"/>
    </xf>
    <xf numFmtId="49" fontId="31" fillId="2" borderId="37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/>
    </xf>
    <xf numFmtId="49" fontId="30" fillId="0" borderId="38" xfId="0" applyNumberFormat="1" applyFont="1" applyFill="1" applyBorder="1" applyAlignment="1">
      <alignment horizontal="center" vertical="center" wrapText="1"/>
    </xf>
    <xf numFmtId="49" fontId="31" fillId="31" borderId="39" xfId="0" applyNumberFormat="1" applyFont="1" applyFill="1" applyBorder="1" applyAlignment="1">
      <alignment horizontal="center" vertical="center" wrapText="1"/>
    </xf>
    <xf numFmtId="0" fontId="30" fillId="31" borderId="20" xfId="0" applyFont="1" applyFill="1" applyBorder="1" applyAlignment="1">
      <alignment horizontal="left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49" fontId="31" fillId="6" borderId="39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78" fillId="2" borderId="11" xfId="0" applyFont="1" applyFill="1" applyBorder="1" applyAlignment="1">
      <alignment horizontal="center" vertical="center" wrapText="1"/>
    </xf>
    <xf numFmtId="49" fontId="30" fillId="13" borderId="22" xfId="0" applyNumberFormat="1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vertical="top" wrapText="1"/>
    </xf>
    <xf numFmtId="0" fontId="24" fillId="37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4" fillId="0" borderId="24" xfId="0" applyFont="1" applyFill="1" applyBorder="1" applyAlignment="1">
      <alignment vertical="top" wrapText="1"/>
    </xf>
    <xf numFmtId="0" fontId="16" fillId="37" borderId="42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 wrapText="1"/>
    </xf>
    <xf numFmtId="0" fontId="16" fillId="37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22" fillId="37" borderId="46" xfId="0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22" fillId="37" borderId="47" xfId="0" applyFont="1" applyFill="1" applyBorder="1" applyAlignment="1">
      <alignment horizontal="center" vertical="center" wrapText="1"/>
    </xf>
    <xf numFmtId="49" fontId="30" fillId="38" borderId="48" xfId="0" applyNumberFormat="1" applyFont="1" applyFill="1" applyBorder="1" applyAlignment="1">
      <alignment horizontal="center" vertical="center" wrapText="1"/>
    </xf>
    <xf numFmtId="0" fontId="22" fillId="35" borderId="49" xfId="0" applyFont="1" applyFill="1" applyBorder="1" applyAlignment="1">
      <alignment horizontal="center" vertical="center" wrapText="1"/>
    </xf>
    <xf numFmtId="0" fontId="24" fillId="38" borderId="5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37" borderId="36" xfId="0" applyFont="1" applyFill="1" applyBorder="1" applyAlignment="1">
      <alignment horizontal="center" vertical="center" wrapText="1"/>
    </xf>
    <xf numFmtId="0" fontId="22" fillId="35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4" fillId="13" borderId="50" xfId="0" applyFont="1" applyFill="1" applyBorder="1" applyAlignment="1">
      <alignment horizontal="center" vertical="center" wrapText="1"/>
    </xf>
    <xf numFmtId="1" fontId="22" fillId="0" borderId="25" xfId="0" applyNumberFormat="1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31" fillId="0" borderId="38" xfId="0" applyNumberFormat="1" applyFont="1" applyBorder="1" applyAlignment="1">
      <alignment horizontal="center" vertical="center" wrapText="1"/>
    </xf>
    <xf numFmtId="0" fontId="22" fillId="37" borderId="28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18" fillId="37" borderId="3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35" borderId="52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29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 wrapText="1"/>
    </xf>
    <xf numFmtId="1" fontId="22" fillId="37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2" fillId="37" borderId="21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vertical="top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5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5" fillId="37" borderId="28" xfId="0" applyFont="1" applyFill="1" applyBorder="1" applyAlignment="1">
      <alignment horizontal="center" vertical="center" wrapText="1"/>
    </xf>
    <xf numFmtId="0" fontId="25" fillId="37" borderId="12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23" xfId="0" applyFont="1" applyFill="1" applyBorder="1" applyAlignment="1">
      <alignment horizontal="center" vertical="center" wrapText="1"/>
    </xf>
    <xf numFmtId="0" fontId="25" fillId="37" borderId="21" xfId="0" applyFont="1" applyFill="1" applyBorder="1" applyAlignment="1">
      <alignment horizontal="center" vertical="center" wrapText="1"/>
    </xf>
    <xf numFmtId="0" fontId="78" fillId="37" borderId="11" xfId="0" applyFont="1" applyFill="1" applyBorder="1" applyAlignment="1">
      <alignment horizontal="center" vertical="center" wrapText="1"/>
    </xf>
    <xf numFmtId="0" fontId="78" fillId="37" borderId="21" xfId="0" applyFont="1" applyFill="1" applyBorder="1" applyAlignment="1">
      <alignment horizontal="center" vertical="center" wrapText="1"/>
    </xf>
    <xf numFmtId="0" fontId="25" fillId="37" borderId="45" xfId="0" applyFont="1" applyFill="1" applyBorder="1" applyAlignment="1">
      <alignment horizontal="center" vertical="center" wrapText="1"/>
    </xf>
    <xf numFmtId="0" fontId="25" fillId="37" borderId="33" xfId="0" applyFont="1" applyFill="1" applyBorder="1" applyAlignment="1">
      <alignment horizontal="center" vertical="center" wrapText="1"/>
    </xf>
    <xf numFmtId="0" fontId="30" fillId="38" borderId="22" xfId="0" applyFont="1" applyFill="1" applyBorder="1" applyAlignment="1">
      <alignment horizontal="center" vertical="center" wrapText="1"/>
    </xf>
    <xf numFmtId="49" fontId="30" fillId="38" borderId="56" xfId="0" applyNumberFormat="1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22" fillId="0" borderId="33" xfId="0" applyFont="1" applyFill="1" applyBorder="1" applyAlignment="1">
      <alignment horizontal="center" vertical="center" wrapText="1"/>
    </xf>
    <xf numFmtId="0" fontId="22" fillId="36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left" vertical="center" wrapText="1"/>
    </xf>
    <xf numFmtId="0" fontId="79" fillId="0" borderId="11" xfId="53" applyFont="1" applyBorder="1">
      <alignment/>
      <protection/>
    </xf>
    <xf numFmtId="0" fontId="78" fillId="0" borderId="11" xfId="53" applyFont="1" applyBorder="1">
      <alignment/>
      <protection/>
    </xf>
    <xf numFmtId="0" fontId="78" fillId="0" borderId="11" xfId="53" applyNumberFormat="1" applyFont="1" applyBorder="1" applyAlignment="1">
      <alignment horizontal="center"/>
      <protection/>
    </xf>
    <xf numFmtId="1" fontId="78" fillId="0" borderId="11" xfId="53" applyNumberFormat="1" applyFont="1" applyBorder="1">
      <alignment/>
      <protection/>
    </xf>
    <xf numFmtId="0" fontId="78" fillId="0" borderId="11" xfId="53" applyFont="1" applyBorder="1" applyAlignment="1">
      <alignment horizontal="center"/>
      <protection/>
    </xf>
    <xf numFmtId="1" fontId="78" fillId="0" borderId="11" xfId="53" applyNumberFormat="1" applyFont="1" applyBorder="1" applyAlignment="1">
      <alignment horizontal="center"/>
      <protection/>
    </xf>
    <xf numFmtId="0" fontId="79" fillId="0" borderId="0" xfId="53" applyFont="1">
      <alignment/>
      <protection/>
    </xf>
    <xf numFmtId="0" fontId="78" fillId="0" borderId="0" xfId="53" applyFont="1" applyBorder="1" applyAlignment="1">
      <alignment horizontal="right"/>
      <protection/>
    </xf>
    <xf numFmtId="0" fontId="79" fillId="0" borderId="0" xfId="53" applyFont="1" applyBorder="1">
      <alignment/>
      <protection/>
    </xf>
    <xf numFmtId="0" fontId="30" fillId="31" borderId="47" xfId="0" applyFont="1" applyFill="1" applyBorder="1" applyAlignment="1">
      <alignment horizontal="left" vertical="center" wrapText="1"/>
    </xf>
    <xf numFmtId="0" fontId="78" fillId="33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31" borderId="32" xfId="0" applyNumberFormat="1" applyFont="1" applyFill="1" applyBorder="1" applyAlignment="1">
      <alignment horizontal="center" vertical="center" wrapText="1"/>
    </xf>
    <xf numFmtId="0" fontId="22" fillId="37" borderId="35" xfId="0" applyFont="1" applyFill="1" applyBorder="1" applyAlignment="1">
      <alignment horizontal="center" vertical="center" wrapText="1"/>
    </xf>
    <xf numFmtId="0" fontId="22" fillId="37" borderId="5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vertical="top" wrapText="1"/>
    </xf>
    <xf numFmtId="0" fontId="24" fillId="38" borderId="41" xfId="0" applyFont="1" applyFill="1" applyBorder="1" applyAlignment="1">
      <alignment vertical="top" wrapText="1"/>
    </xf>
    <xf numFmtId="0" fontId="24" fillId="37" borderId="35" xfId="0" applyFont="1" applyFill="1" applyBorder="1" applyAlignment="1">
      <alignment vertical="top" wrapText="1"/>
    </xf>
    <xf numFmtId="0" fontId="24" fillId="37" borderId="15" xfId="0" applyFont="1" applyFill="1" applyBorder="1" applyAlignment="1">
      <alignment vertical="top" wrapText="1"/>
    </xf>
    <xf numFmtId="0" fontId="24" fillId="37" borderId="29" xfId="0" applyFont="1" applyFill="1" applyBorder="1" applyAlignment="1">
      <alignment vertical="top" wrapText="1"/>
    </xf>
    <xf numFmtId="0" fontId="22" fillId="35" borderId="59" xfId="0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/>
    </xf>
    <xf numFmtId="1" fontId="22" fillId="35" borderId="23" xfId="0" applyNumberFormat="1" applyFont="1" applyFill="1" applyBorder="1" applyAlignment="1">
      <alignment horizontal="center" vertical="center" wrapText="1"/>
    </xf>
    <xf numFmtId="1" fontId="22" fillId="35" borderId="34" xfId="0" applyNumberFormat="1" applyFont="1" applyFill="1" applyBorder="1" applyAlignment="1">
      <alignment horizontal="center" vertical="center" wrapText="1"/>
    </xf>
    <xf numFmtId="1" fontId="22" fillId="35" borderId="45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/>
    </xf>
    <xf numFmtId="0" fontId="22" fillId="35" borderId="6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/>
    </xf>
    <xf numFmtId="0" fontId="24" fillId="0" borderId="57" xfId="0" applyFont="1" applyFill="1" applyBorder="1" applyAlignment="1">
      <alignment vertical="top" wrapText="1"/>
    </xf>
    <xf numFmtId="0" fontId="22" fillId="37" borderId="45" xfId="0" applyFont="1" applyFill="1" applyBorder="1" applyAlignment="1">
      <alignment horizontal="center" vertical="center" wrapText="1"/>
    </xf>
    <xf numFmtId="0" fontId="22" fillId="37" borderId="51" xfId="0" applyFont="1" applyFill="1" applyBorder="1" applyAlignment="1">
      <alignment horizontal="center" vertical="center" wrapText="1"/>
    </xf>
    <xf numFmtId="0" fontId="30" fillId="12" borderId="22" xfId="0" applyFont="1" applyFill="1" applyBorder="1" applyAlignment="1">
      <alignment horizontal="center" vertical="center" wrapText="1"/>
    </xf>
    <xf numFmtId="49" fontId="30" fillId="12" borderId="22" xfId="0" applyNumberFormat="1" applyFont="1" applyFill="1" applyBorder="1" applyAlignment="1">
      <alignment horizontal="center" vertical="center" wrapText="1"/>
    </xf>
    <xf numFmtId="49" fontId="30" fillId="12" borderId="56" xfId="0" applyNumberFormat="1" applyFont="1" applyFill="1" applyBorder="1" applyAlignment="1">
      <alignment horizontal="center" vertical="center" wrapText="1"/>
    </xf>
    <xf numFmtId="0" fontId="24" fillId="38" borderId="61" xfId="0" applyFont="1" applyFill="1" applyBorder="1" applyAlignment="1">
      <alignment horizontal="center" vertical="center" wrapText="1"/>
    </xf>
    <xf numFmtId="1" fontId="24" fillId="12" borderId="62" xfId="0" applyNumberFormat="1" applyFont="1" applyFill="1" applyBorder="1" applyAlignment="1">
      <alignment horizontal="center" vertical="center"/>
    </xf>
    <xf numFmtId="0" fontId="24" fillId="13" borderId="37" xfId="0" applyFont="1" applyFill="1" applyBorder="1" applyAlignment="1">
      <alignment horizontal="center" vertical="center" wrapText="1"/>
    </xf>
    <xf numFmtId="49" fontId="31" fillId="0" borderId="55" xfId="0" applyNumberFormat="1" applyFont="1" applyBorder="1" applyAlignment="1">
      <alignment horizontal="center" vertical="center" wrapText="1"/>
    </xf>
    <xf numFmtId="49" fontId="30" fillId="38" borderId="59" xfId="0" applyNumberFormat="1" applyFont="1" applyFill="1" applyBorder="1" applyAlignment="1">
      <alignment horizontal="center" vertical="center" wrapText="1"/>
    </xf>
    <xf numFmtId="49" fontId="30" fillId="38" borderId="63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34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13" fillId="12" borderId="37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9" fontId="30" fillId="37" borderId="15" xfId="0" applyNumberFormat="1" applyFont="1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vertical="top" wrapText="1"/>
    </xf>
    <xf numFmtId="0" fontId="22" fillId="0" borderId="4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47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22" fillId="37" borderId="43" xfId="0" applyFont="1" applyFill="1" applyBorder="1" applyAlignment="1">
      <alignment horizontal="center" vertical="center" wrapText="1"/>
    </xf>
    <xf numFmtId="0" fontId="22" fillId="37" borderId="64" xfId="0" applyFont="1" applyFill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37" borderId="66" xfId="0" applyFont="1" applyFill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49" fontId="30" fillId="37" borderId="24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30" fillId="0" borderId="60" xfId="0" applyNumberFormat="1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22" fillId="37" borderId="44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1" fontId="22" fillId="37" borderId="51" xfId="0" applyNumberFormat="1" applyFont="1" applyFill="1" applyBorder="1" applyAlignment="1">
      <alignment horizontal="center" vertical="center"/>
    </xf>
    <xf numFmtId="1" fontId="22" fillId="37" borderId="24" xfId="0" applyNumberFormat="1" applyFont="1" applyFill="1" applyBorder="1" applyAlignment="1">
      <alignment horizontal="center" vertical="center"/>
    </xf>
    <xf numFmtId="1" fontId="22" fillId="0" borderId="60" xfId="0" applyNumberFormat="1" applyFont="1" applyFill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22" fillId="35" borderId="63" xfId="0" applyFont="1" applyFill="1" applyBorder="1" applyAlignment="1">
      <alignment horizontal="center" vertical="center" wrapText="1"/>
    </xf>
    <xf numFmtId="0" fontId="22" fillId="35" borderId="6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49" fontId="23" fillId="2" borderId="37" xfId="0" applyNumberFormat="1" applyFont="1" applyFill="1" applyBorder="1" applyAlignment="1">
      <alignment horizontal="center" vertical="center" wrapText="1"/>
    </xf>
    <xf numFmtId="49" fontId="24" fillId="13" borderId="70" xfId="0" applyNumberFormat="1" applyFont="1" applyFill="1" applyBorder="1" applyAlignment="1">
      <alignment horizontal="center" vertical="center" wrapText="1"/>
    </xf>
    <xf numFmtId="49" fontId="23" fillId="13" borderId="37" xfId="0" applyNumberFormat="1" applyFont="1" applyFill="1" applyBorder="1" applyAlignment="1">
      <alignment horizontal="center" vertical="center" wrapText="1"/>
    </xf>
    <xf numFmtId="49" fontId="24" fillId="0" borderId="39" xfId="0" applyNumberFormat="1" applyFont="1" applyFill="1" applyBorder="1" applyAlignment="1">
      <alignment horizontal="center" vertical="center" wrapText="1"/>
    </xf>
    <xf numFmtId="49" fontId="24" fillId="13" borderId="37" xfId="0" applyNumberFormat="1" applyFont="1" applyFill="1" applyBorder="1" applyAlignment="1">
      <alignment horizontal="center" vertical="center" wrapText="1"/>
    </xf>
    <xf numFmtId="49" fontId="31" fillId="35" borderId="54" xfId="0" applyNumberFormat="1" applyFont="1" applyFill="1" applyBorder="1" applyAlignment="1">
      <alignment horizontal="center" vertical="center" wrapText="1"/>
    </xf>
    <xf numFmtId="49" fontId="31" fillId="35" borderId="32" xfId="0" applyNumberFormat="1" applyFont="1" applyFill="1" applyBorder="1" applyAlignment="1">
      <alignment horizontal="center" vertical="center" wrapText="1"/>
    </xf>
    <xf numFmtId="49" fontId="31" fillId="35" borderId="71" xfId="0" applyNumberFormat="1" applyFont="1" applyFill="1" applyBorder="1" applyAlignment="1">
      <alignment horizontal="center" vertical="center" wrapText="1"/>
    </xf>
    <xf numFmtId="0" fontId="22" fillId="35" borderId="72" xfId="0" applyFont="1" applyFill="1" applyBorder="1" applyAlignment="1">
      <alignment horizontal="center" vertical="center" wrapText="1"/>
    </xf>
    <xf numFmtId="49" fontId="32" fillId="39" borderId="41" xfId="0" applyNumberFormat="1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0" fontId="22" fillId="38" borderId="72" xfId="0" applyFont="1" applyFill="1" applyBorder="1" applyAlignment="1">
      <alignment horizontal="center" vertical="center" wrapText="1"/>
    </xf>
    <xf numFmtId="0" fontId="22" fillId="38" borderId="73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39" borderId="13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4" fillId="13" borderId="13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vertical="top" wrapText="1"/>
    </xf>
    <xf numFmtId="0" fontId="31" fillId="31" borderId="20" xfId="0" applyFont="1" applyFill="1" applyBorder="1" applyAlignment="1">
      <alignment vertical="top" wrapText="1"/>
    </xf>
    <xf numFmtId="0" fontId="24" fillId="0" borderId="46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16" fillId="39" borderId="7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22" fillId="35" borderId="43" xfId="0" applyFont="1" applyFill="1" applyBorder="1" applyAlignment="1">
      <alignment horizontal="center" vertical="center" wrapText="1"/>
    </xf>
    <xf numFmtId="0" fontId="22" fillId="35" borderId="6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4" fillId="13" borderId="77" xfId="0" applyFont="1" applyFill="1" applyBorder="1" applyAlignment="1">
      <alignment vertical="top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8" fillId="0" borderId="38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left" vertical="center" wrapText="1"/>
    </xf>
    <xf numFmtId="0" fontId="16" fillId="40" borderId="22" xfId="0" applyFont="1" applyFill="1" applyBorder="1" applyAlignment="1">
      <alignment horizontal="center" vertical="center" wrapText="1"/>
    </xf>
    <xf numFmtId="0" fontId="15" fillId="40" borderId="22" xfId="0" applyFont="1" applyFill="1" applyBorder="1" applyAlignment="1">
      <alignment horizontal="center" vertical="center" wrapText="1"/>
    </xf>
    <xf numFmtId="0" fontId="15" fillId="40" borderId="40" xfId="0" applyFont="1" applyFill="1" applyBorder="1" applyAlignment="1">
      <alignment horizontal="center" vertical="center" wrapText="1"/>
    </xf>
    <xf numFmtId="0" fontId="16" fillId="40" borderId="41" xfId="0" applyFont="1" applyFill="1" applyBorder="1" applyAlignment="1">
      <alignment horizontal="center" vertical="center" wrapText="1"/>
    </xf>
    <xf numFmtId="0" fontId="18" fillId="40" borderId="37" xfId="0" applyFont="1" applyFill="1" applyBorder="1" applyAlignment="1">
      <alignment horizontal="center" vertical="center" wrapText="1"/>
    </xf>
    <xf numFmtId="0" fontId="32" fillId="40" borderId="41" xfId="0" applyFont="1" applyFill="1" applyBorder="1" applyAlignment="1">
      <alignment horizontal="center" vertical="center" wrapText="1"/>
    </xf>
    <xf numFmtId="49" fontId="32" fillId="40" borderId="22" xfId="0" applyNumberFormat="1" applyFont="1" applyFill="1" applyBorder="1" applyAlignment="1">
      <alignment horizontal="center" vertical="center" wrapText="1"/>
    </xf>
    <xf numFmtId="0" fontId="32" fillId="40" borderId="22" xfId="0" applyFont="1" applyFill="1" applyBorder="1" applyAlignment="1">
      <alignment horizontal="center" vertical="center" wrapText="1"/>
    </xf>
    <xf numFmtId="0" fontId="16" fillId="40" borderId="56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/>
    </xf>
    <xf numFmtId="0" fontId="3" fillId="40" borderId="56" xfId="0" applyFont="1" applyFill="1" applyBorder="1" applyAlignment="1">
      <alignment/>
    </xf>
    <xf numFmtId="49" fontId="31" fillId="0" borderId="27" xfId="0" applyNumberFormat="1" applyFont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vertical="top" wrapText="1"/>
    </xf>
    <xf numFmtId="49" fontId="30" fillId="13" borderId="4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0" fontId="0" fillId="0" borderId="76" xfId="0" applyBorder="1" applyAlignment="1">
      <alignment wrapText="1"/>
    </xf>
    <xf numFmtId="1" fontId="24" fillId="0" borderId="76" xfId="0" applyNumberFormat="1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16" fillId="40" borderId="67" xfId="0" applyFont="1" applyFill="1" applyBorder="1" applyAlignment="1">
      <alignment horizontal="center" vertical="center" wrapText="1"/>
    </xf>
    <xf numFmtId="0" fontId="16" fillId="39" borderId="78" xfId="0" applyFont="1" applyFill="1" applyBorder="1" applyAlignment="1">
      <alignment horizontal="center" vertical="center" wrapText="1"/>
    </xf>
    <xf numFmtId="0" fontId="16" fillId="40" borderId="62" xfId="0" applyFont="1" applyFill="1" applyBorder="1" applyAlignment="1">
      <alignment horizontal="center" vertical="center" wrapText="1"/>
    </xf>
    <xf numFmtId="0" fontId="16" fillId="40" borderId="79" xfId="0" applyFont="1" applyFill="1" applyBorder="1" applyAlignment="1">
      <alignment horizontal="center" vertical="center" wrapText="1"/>
    </xf>
    <xf numFmtId="0" fontId="16" fillId="40" borderId="72" xfId="0" applyFont="1" applyFill="1" applyBorder="1" applyAlignment="1">
      <alignment horizontal="center" vertical="center" wrapText="1"/>
    </xf>
    <xf numFmtId="0" fontId="16" fillId="40" borderId="8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6" fillId="39" borderId="41" xfId="0" applyFont="1" applyFill="1" applyBorder="1" applyAlignment="1">
      <alignment horizontal="center" vertical="center" wrapText="1"/>
    </xf>
    <xf numFmtId="0" fontId="16" fillId="39" borderId="50" xfId="0" applyFont="1" applyFill="1" applyBorder="1" applyAlignment="1">
      <alignment horizontal="center" vertical="center" wrapText="1"/>
    </xf>
    <xf numFmtId="0" fontId="16" fillId="39" borderId="56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 wrapText="1"/>
    </xf>
    <xf numFmtId="0" fontId="32" fillId="35" borderId="41" xfId="0" applyFont="1" applyFill="1" applyBorder="1" applyAlignment="1">
      <alignment horizontal="center" vertical="center" wrapText="1"/>
    </xf>
    <xf numFmtId="49" fontId="32" fillId="35" borderId="22" xfId="0" applyNumberFormat="1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56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41" xfId="0" applyFont="1" applyFill="1" applyBorder="1" applyAlignment="1">
      <alignment horizontal="center" vertical="center" wrapText="1"/>
    </xf>
    <xf numFmtId="0" fontId="16" fillId="35" borderId="76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/>
    </xf>
    <xf numFmtId="0" fontId="3" fillId="35" borderId="56" xfId="0" applyFont="1" applyFill="1" applyBorder="1" applyAlignment="1">
      <alignment/>
    </xf>
    <xf numFmtId="0" fontId="16" fillId="40" borderId="37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6" fillId="40" borderId="5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left" vertical="center" wrapText="1"/>
    </xf>
    <xf numFmtId="0" fontId="16" fillId="40" borderId="72" xfId="0" applyFont="1" applyFill="1" applyBorder="1" applyAlignment="1">
      <alignment horizontal="center" vertical="center" wrapText="1"/>
    </xf>
    <xf numFmtId="0" fontId="16" fillId="40" borderId="59" xfId="0" applyFont="1" applyFill="1" applyBorder="1" applyAlignment="1">
      <alignment horizontal="center" vertical="center" wrapText="1"/>
    </xf>
    <xf numFmtId="0" fontId="15" fillId="40" borderId="59" xfId="0" applyFont="1" applyFill="1" applyBorder="1" applyAlignment="1">
      <alignment horizontal="center" vertical="center" wrapText="1"/>
    </xf>
    <xf numFmtId="0" fontId="15" fillId="40" borderId="63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40" borderId="59" xfId="0" applyFont="1" applyFill="1" applyBorder="1" applyAlignment="1">
      <alignment horizontal="center" vertical="center"/>
    </xf>
    <xf numFmtId="0" fontId="17" fillId="40" borderId="59" xfId="0" applyFont="1" applyFill="1" applyBorder="1" applyAlignment="1">
      <alignment horizontal="center" vertical="center"/>
    </xf>
    <xf numFmtId="0" fontId="21" fillId="40" borderId="72" xfId="0" applyFont="1" applyFill="1" applyBorder="1" applyAlignment="1">
      <alignment/>
    </xf>
    <xf numFmtId="0" fontId="21" fillId="40" borderId="67" xfId="0" applyFont="1" applyFill="1" applyBorder="1" applyAlignment="1">
      <alignment/>
    </xf>
    <xf numFmtId="0" fontId="18" fillId="37" borderId="45" xfId="0" applyFont="1" applyFill="1" applyBorder="1" applyAlignment="1">
      <alignment horizontal="center" vertical="center" wrapText="1"/>
    </xf>
    <xf numFmtId="0" fontId="18" fillId="37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8" fillId="37" borderId="33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18" fillId="37" borderId="51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60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68" xfId="0" applyFont="1" applyFill="1" applyBorder="1" applyAlignment="1">
      <alignment horizontal="center" vertical="center" wrapText="1"/>
    </xf>
    <xf numFmtId="0" fontId="16" fillId="37" borderId="46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47" xfId="0" applyFont="1" applyFill="1" applyBorder="1" applyAlignment="1">
      <alignment horizontal="center" vertical="center" wrapText="1"/>
    </xf>
    <xf numFmtId="0" fontId="16" fillId="37" borderId="6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37" borderId="45" xfId="0" applyFont="1" applyFill="1" applyBorder="1" applyAlignment="1">
      <alignment horizontal="center" vertical="center"/>
    </xf>
    <xf numFmtId="0" fontId="18" fillId="37" borderId="34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26" xfId="0" applyFont="1" applyFill="1" applyBorder="1" applyAlignment="1">
      <alignment horizontal="center" vertical="center"/>
    </xf>
    <xf numFmtId="0" fontId="18" fillId="37" borderId="51" xfId="0" applyFont="1" applyFill="1" applyBorder="1" applyAlignment="1">
      <alignment horizontal="center" vertical="center"/>
    </xf>
    <xf numFmtId="0" fontId="18" fillId="37" borderId="6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8" fillId="0" borderId="58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18" fillId="0" borderId="8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6" fillId="40" borderId="72" xfId="0" applyFont="1" applyFill="1" applyBorder="1" applyAlignment="1">
      <alignment horizontal="center" vertical="center"/>
    </xf>
    <xf numFmtId="0" fontId="16" fillId="40" borderId="50" xfId="0" applyFont="1" applyFill="1" applyBorder="1" applyAlignment="1">
      <alignment horizontal="center" vertical="center"/>
    </xf>
    <xf numFmtId="0" fontId="16" fillId="40" borderId="56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/>
    </xf>
    <xf numFmtId="0" fontId="78" fillId="37" borderId="29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8" fillId="35" borderId="52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35" borderId="64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vertical="top" wrapText="1"/>
    </xf>
    <xf numFmtId="0" fontId="22" fillId="13" borderId="22" xfId="0" applyFont="1" applyFill="1" applyBorder="1" applyAlignment="1">
      <alignment horizontal="center" vertical="center" wrapText="1"/>
    </xf>
    <xf numFmtId="0" fontId="22" fillId="13" borderId="40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2" borderId="69" xfId="0" applyFont="1" applyFill="1" applyBorder="1" applyAlignment="1">
      <alignment horizontal="center" vertical="center" wrapText="1"/>
    </xf>
    <xf numFmtId="0" fontId="22" fillId="37" borderId="75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78" fillId="33" borderId="33" xfId="0" applyFont="1" applyFill="1" applyBorder="1" applyAlignment="1">
      <alignment horizontal="center" vertical="center" wrapText="1"/>
    </xf>
    <xf numFmtId="0" fontId="78" fillId="35" borderId="26" xfId="0" applyFont="1" applyFill="1" applyBorder="1" applyAlignment="1">
      <alignment horizontal="center" vertical="center" wrapText="1"/>
    </xf>
    <xf numFmtId="0" fontId="22" fillId="35" borderId="51" xfId="0" applyFont="1" applyFill="1" applyBorder="1" applyAlignment="1">
      <alignment horizontal="center" vertical="center" wrapText="1"/>
    </xf>
    <xf numFmtId="0" fontId="22" fillId="35" borderId="60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" fontId="31" fillId="0" borderId="41" xfId="0" applyNumberFormat="1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horizontal="center" vertical="center" wrapText="1"/>
    </xf>
    <xf numFmtId="1" fontId="31" fillId="0" borderId="56" xfId="0" applyNumberFormat="1" applyFont="1" applyFill="1" applyBorder="1" applyAlignment="1">
      <alignment horizontal="center" vertical="center" wrapText="1"/>
    </xf>
    <xf numFmtId="1" fontId="24" fillId="13" borderId="61" xfId="0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5" fillId="37" borderId="51" xfId="0" applyFont="1" applyFill="1" applyBorder="1" applyAlignment="1">
      <alignment horizontal="center" vertical="center" wrapText="1"/>
    </xf>
    <xf numFmtId="0" fontId="25" fillId="37" borderId="24" xfId="0" applyFont="1" applyFill="1" applyBorder="1" applyAlignment="1">
      <alignment horizontal="center" vertical="center" wrapText="1"/>
    </xf>
    <xf numFmtId="0" fontId="78" fillId="37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24" fillId="0" borderId="58" xfId="0" applyFont="1" applyFill="1" applyBorder="1" applyAlignment="1">
      <alignment vertical="top" wrapText="1"/>
    </xf>
    <xf numFmtId="0" fontId="22" fillId="0" borderId="68" xfId="0" applyFont="1" applyFill="1" applyBorder="1" applyAlignment="1">
      <alignment horizontal="center" vertical="top" wrapText="1"/>
    </xf>
    <xf numFmtId="0" fontId="22" fillId="0" borderId="6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1" fontId="24" fillId="0" borderId="80" xfId="0" applyNumberFormat="1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71" xfId="0" applyNumberFormat="1" applyFont="1" applyBorder="1" applyAlignment="1">
      <alignment horizontal="center" vertical="center" wrapText="1"/>
    </xf>
    <xf numFmtId="0" fontId="24" fillId="0" borderId="45" xfId="0" applyFont="1" applyFill="1" applyBorder="1" applyAlignment="1">
      <alignment vertical="top" wrapText="1"/>
    </xf>
    <xf numFmtId="0" fontId="24" fillId="0" borderId="23" xfId="0" applyFont="1" applyFill="1" applyBorder="1" applyAlignment="1">
      <alignment vertical="top" wrapText="1"/>
    </xf>
    <xf numFmtId="0" fontId="24" fillId="0" borderId="49" xfId="0" applyFont="1" applyFill="1" applyBorder="1" applyAlignment="1">
      <alignment vertical="top" wrapText="1"/>
    </xf>
    <xf numFmtId="0" fontId="22" fillId="0" borderId="46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vertical="top" wrapText="1"/>
    </xf>
    <xf numFmtId="0" fontId="24" fillId="0" borderId="34" xfId="0" applyFont="1" applyFill="1" applyBorder="1" applyAlignment="1">
      <alignment vertical="top" wrapText="1"/>
    </xf>
    <xf numFmtId="0" fontId="24" fillId="0" borderId="51" xfId="0" applyFont="1" applyFill="1" applyBorder="1" applyAlignment="1">
      <alignment vertical="top" wrapText="1"/>
    </xf>
    <xf numFmtId="0" fontId="24" fillId="0" borderId="60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35" borderId="6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49" fontId="31" fillId="31" borderId="75" xfId="0" applyNumberFormat="1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1" fontId="24" fillId="38" borderId="62" xfId="0" applyNumberFormat="1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/>
    </xf>
    <xf numFmtId="49" fontId="30" fillId="35" borderId="32" xfId="0" applyNumberFormat="1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78" fillId="37" borderId="10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49" fontId="24" fillId="41" borderId="62" xfId="0" applyNumberFormat="1" applyFont="1" applyFill="1" applyBorder="1" applyAlignment="1">
      <alignment horizontal="center" vertical="center" wrapText="1"/>
    </xf>
    <xf numFmtId="0" fontId="24" fillId="41" borderId="14" xfId="0" applyFont="1" applyFill="1" applyBorder="1" applyAlignment="1">
      <alignment horizontal="left" vertical="center" wrapText="1"/>
    </xf>
    <xf numFmtId="0" fontId="31" fillId="41" borderId="72" xfId="0" applyFont="1" applyFill="1" applyBorder="1" applyAlignment="1">
      <alignment horizontal="left" vertical="center" wrapText="1"/>
    </xf>
    <xf numFmtId="0" fontId="31" fillId="41" borderId="59" xfId="0" applyFont="1" applyFill="1" applyBorder="1" applyAlignment="1">
      <alignment horizontal="left" vertical="center" wrapText="1"/>
    </xf>
    <xf numFmtId="49" fontId="30" fillId="41" borderId="59" xfId="0" applyNumberFormat="1" applyFont="1" applyFill="1" applyBorder="1" applyAlignment="1">
      <alignment horizontal="center" vertical="center" wrapText="1"/>
    </xf>
    <xf numFmtId="49" fontId="30" fillId="41" borderId="63" xfId="0" applyNumberFormat="1" applyFont="1" applyFill="1" applyBorder="1" applyAlignment="1">
      <alignment horizontal="center" vertical="center" wrapText="1"/>
    </xf>
    <xf numFmtId="1" fontId="24" fillId="41" borderId="62" xfId="0" applyNumberFormat="1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center" vertical="center" wrapText="1"/>
    </xf>
    <xf numFmtId="49" fontId="32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/>
    </xf>
    <xf numFmtId="0" fontId="16" fillId="40" borderId="76" xfId="0" applyFont="1" applyFill="1" applyBorder="1" applyAlignment="1">
      <alignment horizontal="center" vertical="center" wrapText="1"/>
    </xf>
    <xf numFmtId="0" fontId="16" fillId="40" borderId="50" xfId="0" applyFont="1" applyFill="1" applyBorder="1" applyAlignment="1">
      <alignment horizontal="center" vertical="center" wrapText="1"/>
    </xf>
    <xf numFmtId="0" fontId="16" fillId="40" borderId="74" xfId="0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horizontal="center" vertical="center" wrapText="1"/>
    </xf>
    <xf numFmtId="0" fontId="32" fillId="35" borderId="23" xfId="0" applyFont="1" applyFill="1" applyBorder="1" applyAlignment="1">
      <alignment horizontal="center" vertical="center" wrapText="1"/>
    </xf>
    <xf numFmtId="49" fontId="32" fillId="35" borderId="23" xfId="0" applyNumberFormat="1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18" fillId="35" borderId="1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/>
    </xf>
    <xf numFmtId="0" fontId="18" fillId="35" borderId="51" xfId="0" applyFont="1" applyFill="1" applyBorder="1" applyAlignment="1">
      <alignment horizontal="center" vertical="center" wrapText="1"/>
    </xf>
    <xf numFmtId="0" fontId="32" fillId="35" borderId="24" xfId="0" applyFont="1" applyFill="1" applyBorder="1" applyAlignment="1">
      <alignment horizontal="center" vertical="center" wrapText="1"/>
    </xf>
    <xf numFmtId="49" fontId="32" fillId="35" borderId="24" xfId="0" applyNumberFormat="1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3" fillId="35" borderId="60" xfId="0" applyFont="1" applyFill="1" applyBorder="1" applyAlignment="1">
      <alignment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57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58" xfId="0" applyFont="1" applyFill="1" applyBorder="1" applyAlignment="1">
      <alignment horizontal="center" vertical="center" wrapText="1"/>
    </xf>
    <xf numFmtId="0" fontId="18" fillId="35" borderId="34" xfId="0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60" xfId="0" applyFont="1" applyFill="1" applyBorder="1" applyAlignment="1">
      <alignment horizontal="center" vertical="center" wrapText="1"/>
    </xf>
    <xf numFmtId="0" fontId="18" fillId="35" borderId="68" xfId="0" applyFont="1" applyFill="1" applyBorder="1" applyAlignment="1">
      <alignment horizontal="center" vertical="center" wrapText="1"/>
    </xf>
    <xf numFmtId="0" fontId="18" fillId="35" borderId="54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71" xfId="0" applyFont="1" applyFill="1" applyBorder="1" applyAlignment="1">
      <alignment horizontal="center" vertical="center" wrapText="1"/>
    </xf>
    <xf numFmtId="0" fontId="32" fillId="35" borderId="35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58" xfId="0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left" vertical="center" wrapText="1"/>
    </xf>
    <xf numFmtId="0" fontId="18" fillId="35" borderId="20" xfId="0" applyFont="1" applyFill="1" applyBorder="1" applyAlignment="1">
      <alignment horizontal="left" vertical="center" wrapText="1"/>
    </xf>
    <xf numFmtId="0" fontId="18" fillId="35" borderId="68" xfId="0" applyFont="1" applyFill="1" applyBorder="1" applyAlignment="1">
      <alignment horizontal="left" vertical="center" wrapText="1"/>
    </xf>
    <xf numFmtId="0" fontId="18" fillId="35" borderId="81" xfId="0" applyFont="1" applyFill="1" applyBorder="1" applyAlignment="1">
      <alignment horizontal="center" vertical="center" wrapText="1"/>
    </xf>
    <xf numFmtId="0" fontId="18" fillId="35" borderId="69" xfId="0" applyFont="1" applyFill="1" applyBorder="1" applyAlignment="1">
      <alignment horizontal="center" vertical="center" wrapText="1"/>
    </xf>
    <xf numFmtId="0" fontId="18" fillId="35" borderId="82" xfId="0" applyFont="1" applyFill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0" fillId="37" borderId="29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23" fillId="13" borderId="62" xfId="0" applyNumberFormat="1" applyFont="1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left" vertical="center" wrapText="1"/>
    </xf>
    <xf numFmtId="0" fontId="22" fillId="13" borderId="72" xfId="0" applyFont="1" applyFill="1" applyBorder="1" applyAlignment="1">
      <alignment horizontal="center" vertical="center" wrapText="1"/>
    </xf>
    <xf numFmtId="49" fontId="30" fillId="13" borderId="59" xfId="0" applyNumberFormat="1" applyFont="1" applyFill="1" applyBorder="1" applyAlignment="1">
      <alignment horizontal="center" vertical="center" wrapText="1"/>
    </xf>
    <xf numFmtId="49" fontId="30" fillId="13" borderId="67" xfId="0" applyNumberFormat="1" applyFont="1" applyFill="1" applyBorder="1" applyAlignment="1">
      <alignment horizontal="center" vertical="center" wrapText="1"/>
    </xf>
    <xf numFmtId="1" fontId="24" fillId="13" borderId="72" xfId="0" applyNumberFormat="1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49" fontId="22" fillId="7" borderId="52" xfId="0" applyNumberFormat="1" applyFont="1" applyFill="1" applyBorder="1" applyAlignment="1">
      <alignment horizontal="center" vertical="center" wrapText="1"/>
    </xf>
    <xf numFmtId="0" fontId="22" fillId="7" borderId="68" xfId="0" applyFont="1" applyFill="1" applyBorder="1" applyAlignment="1">
      <alignment vertical="top" wrapText="1"/>
    </xf>
    <xf numFmtId="49" fontId="31" fillId="7" borderId="75" xfId="0" applyNumberFormat="1" applyFont="1" applyFill="1" applyBorder="1" applyAlignment="1">
      <alignment horizontal="center" vertical="center" wrapText="1"/>
    </xf>
    <xf numFmtId="0" fontId="30" fillId="7" borderId="47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left" vertical="center" wrapText="1"/>
    </xf>
    <xf numFmtId="49" fontId="31" fillId="12" borderId="39" xfId="0" applyNumberFormat="1" applyFont="1" applyFill="1" applyBorder="1" applyAlignment="1">
      <alignment horizontal="center" vertical="center" wrapText="1"/>
    </xf>
    <xf numFmtId="0" fontId="24" fillId="12" borderId="29" xfId="0" applyFont="1" applyFill="1" applyBorder="1" applyAlignment="1">
      <alignment vertical="top" wrapText="1"/>
    </xf>
    <xf numFmtId="0" fontId="24" fillId="12" borderId="21" xfId="0" applyFont="1" applyFill="1" applyBorder="1" applyAlignment="1">
      <alignment vertical="top" wrapText="1"/>
    </xf>
    <xf numFmtId="0" fontId="22" fillId="12" borderId="21" xfId="0" applyFont="1" applyFill="1" applyBorder="1" applyAlignment="1">
      <alignment horizontal="center" vertical="center" wrapText="1"/>
    </xf>
    <xf numFmtId="0" fontId="22" fillId="12" borderId="52" xfId="0" applyFont="1" applyFill="1" applyBorder="1" applyAlignment="1">
      <alignment horizontal="center" vertical="center" wrapText="1"/>
    </xf>
    <xf numFmtId="0" fontId="22" fillId="12" borderId="39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31" fillId="13" borderId="73" xfId="0" applyFont="1" applyFill="1" applyBorder="1" applyAlignment="1">
      <alignment vertical="top" wrapText="1"/>
    </xf>
    <xf numFmtId="49" fontId="30" fillId="13" borderId="31" xfId="0" applyNumberFormat="1" applyFont="1" applyFill="1" applyBorder="1" applyAlignment="1">
      <alignment horizontal="center" vertical="center" wrapText="1"/>
    </xf>
    <xf numFmtId="0" fontId="80" fillId="0" borderId="32" xfId="0" applyFont="1" applyBorder="1" applyAlignment="1">
      <alignment horizontal="left" vertical="center" wrapText="1"/>
    </xf>
    <xf numFmtId="0" fontId="80" fillId="0" borderId="39" xfId="0" applyFont="1" applyBorder="1" applyAlignment="1">
      <alignment horizontal="left" vertical="center" wrapText="1"/>
    </xf>
    <xf numFmtId="0" fontId="78" fillId="0" borderId="71" xfId="0" applyFont="1" applyBorder="1" applyAlignment="1">
      <alignment horizontal="left" vertical="center" wrapText="1"/>
    </xf>
    <xf numFmtId="0" fontId="22" fillId="12" borderId="83" xfId="0" applyFont="1" applyFill="1" applyBorder="1" applyAlignment="1">
      <alignment horizontal="center" vertical="center" wrapText="1"/>
    </xf>
    <xf numFmtId="0" fontId="30" fillId="12" borderId="84" xfId="0" applyFont="1" applyFill="1" applyBorder="1" applyAlignment="1">
      <alignment horizontal="center" vertical="center" wrapText="1"/>
    </xf>
    <xf numFmtId="0" fontId="24" fillId="35" borderId="54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top" wrapText="1"/>
    </xf>
    <xf numFmtId="0" fontId="31" fillId="31" borderId="32" xfId="0" applyFont="1" applyFill="1" applyBorder="1" applyAlignment="1">
      <alignment wrapText="1"/>
    </xf>
    <xf numFmtId="0" fontId="22" fillId="0" borderId="39" xfId="0" applyFont="1" applyFill="1" applyBorder="1" applyAlignment="1">
      <alignment vertical="top" wrapText="1"/>
    </xf>
    <xf numFmtId="0" fontId="22" fillId="13" borderId="59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49" fontId="31" fillId="7" borderId="39" xfId="0" applyNumberFormat="1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left" vertical="center" wrapText="1"/>
    </xf>
    <xf numFmtId="49" fontId="31" fillId="2" borderId="38" xfId="0" applyNumberFormat="1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left" vertical="center" wrapText="1"/>
    </xf>
    <xf numFmtId="0" fontId="24" fillId="35" borderId="20" xfId="0" applyFont="1" applyFill="1" applyBorder="1" applyAlignment="1">
      <alignment horizontal="left" vertical="center" wrapText="1"/>
    </xf>
    <xf numFmtId="0" fontId="24" fillId="7" borderId="20" xfId="0" applyFont="1" applyFill="1" applyBorder="1" applyAlignment="1">
      <alignment vertical="top" wrapText="1"/>
    </xf>
    <xf numFmtId="49" fontId="31" fillId="7" borderId="32" xfId="0" applyNumberFormat="1" applyFont="1" applyFill="1" applyBorder="1" applyAlignment="1">
      <alignment horizontal="center" vertical="center" wrapText="1"/>
    </xf>
    <xf numFmtId="0" fontId="31" fillId="12" borderId="47" xfId="0" applyFont="1" applyFill="1" applyBorder="1" applyAlignment="1">
      <alignment horizontal="left" vertical="center" wrapText="1"/>
    </xf>
    <xf numFmtId="0" fontId="24" fillId="12" borderId="39" xfId="0" applyFont="1" applyFill="1" applyBorder="1" applyAlignment="1">
      <alignment horizontal="center" vertical="center" wrapText="1"/>
    </xf>
    <xf numFmtId="0" fontId="80" fillId="0" borderId="50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center" vertical="center" wrapText="1"/>
    </xf>
    <xf numFmtId="0" fontId="19" fillId="0" borderId="0" xfId="53" applyFont="1" applyAlignment="1">
      <alignment horizontal="center"/>
      <protection/>
    </xf>
    <xf numFmtId="0" fontId="33" fillId="0" borderId="0" xfId="53" applyFont="1" applyAlignment="1">
      <alignment horizontal="left"/>
      <protection/>
    </xf>
    <xf numFmtId="0" fontId="19" fillId="0" borderId="0" xfId="53" applyFont="1" applyAlignment="1">
      <alignment horizontal="right"/>
      <protection/>
    </xf>
    <xf numFmtId="0" fontId="33" fillId="0" borderId="0" xfId="53" applyFont="1" applyAlignment="1">
      <alignment horizontal="right"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81" fillId="0" borderId="0" xfId="53" applyFont="1" applyAlignment="1">
      <alignment horizontal="left" vertical="top" wrapText="1"/>
      <protection/>
    </xf>
    <xf numFmtId="0" fontId="20" fillId="0" borderId="0" xfId="53" applyFont="1" applyAlignment="1">
      <alignment horizontal="left"/>
      <protection/>
    </xf>
    <xf numFmtId="0" fontId="20" fillId="0" borderId="0" xfId="53" applyFont="1" applyAlignment="1">
      <alignment horizontal="center" wrapText="1"/>
      <protection/>
    </xf>
    <xf numFmtId="0" fontId="20" fillId="0" borderId="0" xfId="53" applyFont="1" applyAlignment="1">
      <alignment horizontal="center"/>
      <protection/>
    </xf>
    <xf numFmtId="0" fontId="33" fillId="0" borderId="10" xfId="53" applyFont="1" applyBorder="1" applyAlignment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2" fillId="0" borderId="11" xfId="53" applyFont="1" applyBorder="1" applyAlignment="1">
      <alignment horizontal="center" vertical="center" textRotation="90"/>
      <protection/>
    </xf>
    <xf numFmtId="0" fontId="22" fillId="0" borderId="11" xfId="53" applyFont="1" applyBorder="1" applyAlignment="1">
      <alignment horizontal="center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/>
      <protection/>
    </xf>
    <xf numFmtId="0" fontId="78" fillId="0" borderId="75" xfId="53" applyFont="1" applyBorder="1" applyAlignment="1">
      <alignment horizontal="right"/>
      <protection/>
    </xf>
    <xf numFmtId="0" fontId="78" fillId="0" borderId="29" xfId="53" applyFont="1" applyBorder="1" applyAlignment="1">
      <alignment horizontal="right"/>
      <protection/>
    </xf>
    <xf numFmtId="0" fontId="20" fillId="0" borderId="0" xfId="53" applyFont="1" applyAlignment="1">
      <alignment horizontal="center" vertical="top" wrapText="1"/>
      <protection/>
    </xf>
    <xf numFmtId="0" fontId="20" fillId="0" borderId="0" xfId="53" applyFont="1" applyAlignment="1">
      <alignment horizontal="center" vertical="top"/>
      <protection/>
    </xf>
    <xf numFmtId="0" fontId="22" fillId="0" borderId="0" xfId="53" applyFont="1" applyAlignment="1">
      <alignment horizontal="center" vertical="top" wrapText="1"/>
      <protection/>
    </xf>
    <xf numFmtId="0" fontId="22" fillId="0" borderId="0" xfId="53" applyFont="1" applyAlignment="1">
      <alignment horizontal="center" vertical="top"/>
      <protection/>
    </xf>
    <xf numFmtId="0" fontId="12" fillId="0" borderId="0" xfId="53" applyFont="1" applyAlignment="1">
      <alignment horizontal="center" vertical="top" wrapText="1"/>
      <protection/>
    </xf>
    <xf numFmtId="0" fontId="12" fillId="0" borderId="0" xfId="53" applyFont="1" applyAlignment="1">
      <alignment horizontal="center" vertical="top"/>
      <protection/>
    </xf>
    <xf numFmtId="0" fontId="20" fillId="0" borderId="11" xfId="53" applyFont="1" applyBorder="1" applyAlignment="1">
      <alignment horizontal="center" vertical="center"/>
      <protection/>
    </xf>
    <xf numFmtId="0" fontId="33" fillId="0" borderId="11" xfId="53" applyFont="1" applyBorder="1" applyAlignment="1">
      <alignment horizontal="center" vertical="center"/>
      <protection/>
    </xf>
    <xf numFmtId="0" fontId="20" fillId="0" borderId="32" xfId="0" applyFont="1" applyBorder="1" applyAlignment="1">
      <alignment horizontal="left"/>
    </xf>
    <xf numFmtId="0" fontId="20" fillId="0" borderId="69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0" borderId="71" xfId="0" applyFont="1" applyBorder="1" applyAlignment="1">
      <alignment horizontal="left"/>
    </xf>
    <xf numFmtId="0" fontId="20" fillId="0" borderId="82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59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textRotation="90" wrapText="1"/>
    </xf>
    <xf numFmtId="0" fontId="0" fillId="0" borderId="85" xfId="0" applyBorder="1" applyAlignment="1">
      <alignment/>
    </xf>
    <xf numFmtId="0" fontId="0" fillId="0" borderId="67" xfId="0" applyBorder="1" applyAlignment="1">
      <alignment/>
    </xf>
    <xf numFmtId="0" fontId="22" fillId="0" borderId="4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2" fillId="0" borderId="54" xfId="0" applyNumberFormat="1" applyFont="1" applyBorder="1" applyAlignment="1">
      <alignment horizontal="center"/>
    </xf>
    <xf numFmtId="0" fontId="22" fillId="0" borderId="81" xfId="0" applyNumberFormat="1" applyFont="1" applyBorder="1" applyAlignment="1">
      <alignment horizontal="center"/>
    </xf>
    <xf numFmtId="0" fontId="22" fillId="0" borderId="66" xfId="0" applyNumberFormat="1" applyFont="1" applyBorder="1" applyAlignment="1">
      <alignment horizontal="center"/>
    </xf>
    <xf numFmtId="0" fontId="23" fillId="0" borderId="32" xfId="0" applyFont="1" applyBorder="1" applyAlignment="1">
      <alignment horizontal="left"/>
    </xf>
    <xf numFmtId="0" fontId="23" fillId="0" borderId="69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2" fillId="0" borderId="70" xfId="0" applyNumberFormat="1" applyFont="1" applyBorder="1" applyAlignment="1">
      <alignment horizontal="left" vertical="center" wrapText="1"/>
    </xf>
    <xf numFmtId="2" fontId="12" fillId="0" borderId="78" xfId="0" applyNumberFormat="1" applyFont="1" applyBorder="1" applyAlignment="1">
      <alignment horizontal="left" vertical="center" wrapText="1"/>
    </xf>
    <xf numFmtId="2" fontId="12" fillId="0" borderId="86" xfId="0" applyNumberFormat="1" applyFont="1" applyBorder="1" applyAlignment="1">
      <alignment horizontal="left" vertical="center" wrapText="1"/>
    </xf>
    <xf numFmtId="2" fontId="12" fillId="0" borderId="55" xfId="0" applyNumberFormat="1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vertical="center" wrapText="1"/>
    </xf>
    <xf numFmtId="2" fontId="12" fillId="0" borderId="87" xfId="0" applyNumberFormat="1" applyFont="1" applyBorder="1" applyAlignment="1">
      <alignment horizontal="left" vertical="center" wrapText="1"/>
    </xf>
    <xf numFmtId="2" fontId="12" fillId="0" borderId="62" xfId="0" applyNumberFormat="1" applyFont="1" applyBorder="1" applyAlignment="1">
      <alignment horizontal="left" vertical="center" wrapText="1"/>
    </xf>
    <xf numFmtId="2" fontId="12" fillId="0" borderId="80" xfId="0" applyNumberFormat="1" applyFont="1" applyBorder="1" applyAlignment="1">
      <alignment horizontal="left" vertical="center" wrapText="1"/>
    </xf>
    <xf numFmtId="2" fontId="12" fillId="0" borderId="79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/>
    </xf>
    <xf numFmtId="0" fontId="12" fillId="0" borderId="70" xfId="0" applyFont="1" applyBorder="1" applyAlignment="1">
      <alignment horizontal="center" vertical="center" textRotation="90" wrapText="1"/>
    </xf>
    <xf numFmtId="0" fontId="12" fillId="0" borderId="55" xfId="0" applyFont="1" applyBorder="1" applyAlignment="1">
      <alignment horizontal="center" vertical="center" textRotation="90" wrapText="1"/>
    </xf>
    <xf numFmtId="0" fontId="12" fillId="0" borderId="7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textRotation="90" wrapText="1"/>
    </xf>
    <xf numFmtId="0" fontId="39" fillId="0" borderId="63" xfId="0" applyFont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textRotation="90" wrapText="1"/>
    </xf>
    <xf numFmtId="0" fontId="37" fillId="0" borderId="19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83" xfId="0" applyFont="1" applyBorder="1" applyAlignment="1">
      <alignment horizontal="center" vertical="center" textRotation="90" wrapText="1"/>
    </xf>
    <xf numFmtId="0" fontId="0" fillId="0" borderId="83" xfId="0" applyBorder="1" applyAlignment="1">
      <alignment/>
    </xf>
    <xf numFmtId="0" fontId="0" fillId="0" borderId="72" xfId="0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0" fillId="0" borderId="84" xfId="0" applyBorder="1" applyAlignment="1">
      <alignment/>
    </xf>
    <xf numFmtId="0" fontId="0" fillId="0" borderId="59" xfId="0" applyBorder="1" applyAlignment="1">
      <alignment/>
    </xf>
    <xf numFmtId="0" fontId="12" fillId="0" borderId="85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22" fillId="0" borderId="70" xfId="0" applyFont="1" applyFill="1" applyBorder="1" applyAlignment="1">
      <alignment horizontal="center" vertical="center" textRotation="90" wrapText="1"/>
    </xf>
    <xf numFmtId="0" fontId="22" fillId="0" borderId="55" xfId="0" applyFont="1" applyFill="1" applyBorder="1" applyAlignment="1">
      <alignment horizontal="center" vertical="center" textRotation="90" wrapText="1"/>
    </xf>
    <xf numFmtId="0" fontId="22" fillId="0" borderId="62" xfId="0" applyFont="1" applyFill="1" applyBorder="1" applyAlignment="1">
      <alignment horizontal="center" vertical="center" textRotation="90" wrapText="1"/>
    </xf>
    <xf numFmtId="0" fontId="22" fillId="0" borderId="51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/>
      <protection locked="0"/>
    </xf>
    <xf numFmtId="49" fontId="24" fillId="0" borderId="37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wrapText="1"/>
    </xf>
    <xf numFmtId="0" fontId="0" fillId="0" borderId="41" xfId="0" applyBorder="1" applyAlignment="1">
      <alignment wrapText="1"/>
    </xf>
    <xf numFmtId="1" fontId="21" fillId="0" borderId="0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0" fontId="22" fillId="0" borderId="4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й план 17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H24" sqref="BH24"/>
    </sheetView>
  </sheetViews>
  <sheetFormatPr defaultColWidth="9.00390625" defaultRowHeight="12.75"/>
  <cols>
    <col min="1" max="1" width="2.75390625" style="4" customWidth="1"/>
    <col min="2" max="15" width="2.75390625" style="3" customWidth="1"/>
    <col min="16" max="21" width="2.75390625" style="4" customWidth="1"/>
    <col min="22" max="32" width="2.75390625" style="2" customWidth="1"/>
    <col min="33" max="55" width="2.75390625" style="3" customWidth="1"/>
    <col min="56" max="56" width="4.625" style="3" customWidth="1"/>
    <col min="57" max="61" width="2.75390625" style="3" customWidth="1"/>
    <col min="62" max="62" width="4.625" style="3" customWidth="1"/>
    <col min="63" max="63" width="4.75390625" style="3" customWidth="1"/>
    <col min="64" max="16384" width="9.125" style="3" customWidth="1"/>
  </cols>
  <sheetData>
    <row r="1" spans="1:64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731" t="s">
        <v>48</v>
      </c>
      <c r="AX1" s="731"/>
      <c r="AY1" s="731"/>
      <c r="AZ1" s="731"/>
      <c r="BA1" s="731"/>
      <c r="BB1" s="731"/>
      <c r="BC1" s="731"/>
      <c r="BD1" s="731"/>
      <c r="BE1" s="731"/>
      <c r="BF1" s="731"/>
      <c r="BG1" s="731"/>
      <c r="BH1" s="731"/>
      <c r="BI1" s="731"/>
      <c r="BJ1" s="731"/>
      <c r="BK1" s="51"/>
      <c r="BL1" s="52"/>
    </row>
    <row r="2" spans="1:64" ht="15.75">
      <c r="A2" s="732" t="s">
        <v>49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50"/>
      <c r="N2" s="53"/>
      <c r="O2" s="53"/>
      <c r="P2" s="730" t="s">
        <v>50</v>
      </c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53"/>
      <c r="AV2" s="53"/>
      <c r="AW2" s="731" t="s">
        <v>51</v>
      </c>
      <c r="AX2" s="731"/>
      <c r="AY2" s="731"/>
      <c r="AZ2" s="731"/>
      <c r="BA2" s="731"/>
      <c r="BB2" s="731"/>
      <c r="BC2" s="731"/>
      <c r="BD2" s="731"/>
      <c r="BE2" s="731"/>
      <c r="BF2" s="731"/>
      <c r="BG2" s="731"/>
      <c r="BH2" s="731"/>
      <c r="BI2" s="731"/>
      <c r="BJ2" s="731"/>
      <c r="BK2" s="51"/>
      <c r="BL2" s="52"/>
    </row>
    <row r="3" spans="1:64" ht="15.75">
      <c r="A3" s="733" t="s">
        <v>52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50"/>
      <c r="N3" s="730" t="s">
        <v>173</v>
      </c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  <c r="AK3" s="730"/>
      <c r="AL3" s="730"/>
      <c r="AM3" s="730"/>
      <c r="AN3" s="730"/>
      <c r="AO3" s="730"/>
      <c r="AP3" s="730"/>
      <c r="AQ3" s="730"/>
      <c r="AR3" s="730"/>
      <c r="AS3" s="730"/>
      <c r="AT3" s="730"/>
      <c r="AU3" s="730"/>
      <c r="AV3" s="53"/>
      <c r="AW3" s="731" t="s">
        <v>53</v>
      </c>
      <c r="AX3" s="731"/>
      <c r="AY3" s="731"/>
      <c r="AZ3" s="731"/>
      <c r="BA3" s="731"/>
      <c r="BB3" s="731"/>
      <c r="BC3" s="731"/>
      <c r="BD3" s="731"/>
      <c r="BE3" s="731"/>
      <c r="BF3" s="731"/>
      <c r="BG3" s="731"/>
      <c r="BH3" s="731"/>
      <c r="BI3" s="731"/>
      <c r="BJ3" s="731"/>
      <c r="BK3" s="731"/>
      <c r="BL3" s="52"/>
    </row>
    <row r="4" spans="1:64" ht="15.75">
      <c r="A4" s="740" t="s">
        <v>171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50"/>
      <c r="N4" s="53"/>
      <c r="O4" s="53"/>
      <c r="P4" s="734" t="s">
        <v>235</v>
      </c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53"/>
      <c r="AV4" s="53"/>
      <c r="AW4" s="731" t="s">
        <v>172</v>
      </c>
      <c r="AX4" s="731"/>
      <c r="AY4" s="731"/>
      <c r="AZ4" s="731"/>
      <c r="BA4" s="731"/>
      <c r="BB4" s="731"/>
      <c r="BC4" s="731"/>
      <c r="BD4" s="731"/>
      <c r="BE4" s="731"/>
      <c r="BF4" s="731"/>
      <c r="BG4" s="731"/>
      <c r="BH4" s="731"/>
      <c r="BI4" s="731"/>
      <c r="BJ4" s="731"/>
      <c r="BK4" s="731"/>
      <c r="BL4" s="52"/>
    </row>
    <row r="5" spans="1:64" ht="15.75">
      <c r="A5" s="735" t="s">
        <v>233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3"/>
      <c r="AV5" s="53"/>
      <c r="AW5" s="736"/>
      <c r="AX5" s="736"/>
      <c r="AY5" s="736"/>
      <c r="AZ5" s="736"/>
      <c r="BA5" s="736"/>
      <c r="BB5" s="736"/>
      <c r="BC5" s="736"/>
      <c r="BD5" s="736"/>
      <c r="BE5" s="736"/>
      <c r="BF5" s="736"/>
      <c r="BG5" s="736"/>
      <c r="BH5" s="736"/>
      <c r="BI5" s="736"/>
      <c r="BJ5" s="736"/>
      <c r="BK5" s="736"/>
      <c r="BL5" s="52"/>
    </row>
    <row r="6" spans="1:64" ht="28.5" customHeight="1">
      <c r="A6" s="737" t="s">
        <v>234</v>
      </c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54"/>
      <c r="N6" s="54"/>
      <c r="O6" s="54"/>
      <c r="P6" s="738" t="s">
        <v>236</v>
      </c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39"/>
      <c r="AJ6" s="739"/>
      <c r="AK6" s="739"/>
      <c r="AL6" s="739"/>
      <c r="AM6" s="739"/>
      <c r="AN6" s="739"/>
      <c r="AO6" s="739"/>
      <c r="AP6" s="739"/>
      <c r="AQ6" s="739"/>
      <c r="AR6" s="739"/>
      <c r="AS6" s="739"/>
      <c r="AT6" s="739"/>
      <c r="AU6" s="54"/>
      <c r="AV6" s="54"/>
      <c r="AW6" s="736"/>
      <c r="AX6" s="736"/>
      <c r="AY6" s="736"/>
      <c r="AZ6" s="736"/>
      <c r="BA6" s="736"/>
      <c r="BB6" s="736"/>
      <c r="BC6" s="736"/>
      <c r="BD6" s="736"/>
      <c r="BE6" s="736"/>
      <c r="BF6" s="736"/>
      <c r="BG6" s="736"/>
      <c r="BH6" s="736"/>
      <c r="BI6" s="736"/>
      <c r="BJ6" s="736"/>
      <c r="BK6" s="736"/>
      <c r="BL6" s="52"/>
    </row>
    <row r="7" spans="1:64" ht="15.75">
      <c r="A7" s="731"/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736"/>
      <c r="AX7" s="736"/>
      <c r="AY7" s="736"/>
      <c r="AZ7" s="736"/>
      <c r="BA7" s="736"/>
      <c r="BB7" s="736"/>
      <c r="BC7" s="736"/>
      <c r="BD7" s="736"/>
      <c r="BE7" s="736"/>
      <c r="BF7" s="736"/>
      <c r="BG7" s="736"/>
      <c r="BH7" s="736"/>
      <c r="BI7" s="736"/>
      <c r="BJ7" s="736"/>
      <c r="BK7" s="736"/>
      <c r="BL7" s="52"/>
    </row>
    <row r="8" spans="1:64" ht="15.75">
      <c r="A8" s="731"/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4" t="s">
        <v>54</v>
      </c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4"/>
      <c r="AC8" s="734"/>
      <c r="AD8" s="734"/>
      <c r="AE8" s="734"/>
      <c r="AF8" s="734"/>
      <c r="AG8" s="734"/>
      <c r="AH8" s="734"/>
      <c r="AI8" s="734"/>
      <c r="AJ8" s="734"/>
      <c r="AK8" s="734"/>
      <c r="AL8" s="734"/>
      <c r="AM8" s="734"/>
      <c r="AN8" s="734"/>
      <c r="AO8" s="734"/>
      <c r="AP8" s="734"/>
      <c r="AQ8" s="734"/>
      <c r="AR8" s="734"/>
      <c r="AS8" s="734"/>
      <c r="AT8" s="734"/>
      <c r="AU8" s="734"/>
      <c r="AV8" s="53"/>
      <c r="AW8" s="53"/>
      <c r="AX8" s="53"/>
      <c r="AY8" s="731" t="s">
        <v>55</v>
      </c>
      <c r="AZ8" s="741"/>
      <c r="BA8" s="741"/>
      <c r="BB8" s="741"/>
      <c r="BC8" s="741"/>
      <c r="BD8" s="741"/>
      <c r="BE8" s="741"/>
      <c r="BF8" s="741"/>
      <c r="BG8" s="741"/>
      <c r="BH8" s="741"/>
      <c r="BI8" s="741"/>
      <c r="BJ8" s="741"/>
      <c r="BK8" s="741"/>
      <c r="BL8" s="52"/>
    </row>
    <row r="9" spans="1:64" ht="15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731" t="s">
        <v>56</v>
      </c>
      <c r="AZ9" s="741"/>
      <c r="BA9" s="741"/>
      <c r="BB9" s="741"/>
      <c r="BC9" s="741"/>
      <c r="BD9" s="741"/>
      <c r="BE9" s="741"/>
      <c r="BF9" s="741"/>
      <c r="BG9" s="741"/>
      <c r="BH9" s="741"/>
      <c r="BI9" s="741"/>
      <c r="BJ9" s="741"/>
      <c r="BK9" s="741"/>
      <c r="BL9" s="52"/>
    </row>
    <row r="10" spans="1:64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2"/>
    </row>
    <row r="11" spans="1:64" ht="12.75">
      <c r="A11" s="742" t="s">
        <v>57</v>
      </c>
      <c r="B11" s="743" t="s">
        <v>58</v>
      </c>
      <c r="C11" s="743"/>
      <c r="D11" s="743"/>
      <c r="E11" s="743"/>
      <c r="F11" s="742" t="s">
        <v>59</v>
      </c>
      <c r="G11" s="743" t="s">
        <v>60</v>
      </c>
      <c r="H11" s="743"/>
      <c r="I11" s="743"/>
      <c r="J11" s="742" t="s">
        <v>61</v>
      </c>
      <c r="K11" s="743" t="s">
        <v>62</v>
      </c>
      <c r="L11" s="743"/>
      <c r="M11" s="743"/>
      <c r="N11" s="743"/>
      <c r="O11" s="743" t="s">
        <v>63</v>
      </c>
      <c r="P11" s="743"/>
      <c r="Q11" s="743"/>
      <c r="R11" s="743"/>
      <c r="S11" s="742" t="s">
        <v>64</v>
      </c>
      <c r="T11" s="743" t="s">
        <v>65</v>
      </c>
      <c r="U11" s="743"/>
      <c r="V11" s="743"/>
      <c r="W11" s="742" t="s">
        <v>66</v>
      </c>
      <c r="X11" s="743" t="s">
        <v>67</v>
      </c>
      <c r="Y11" s="743"/>
      <c r="Z11" s="743"/>
      <c r="AA11" s="742" t="s">
        <v>68</v>
      </c>
      <c r="AB11" s="743" t="s">
        <v>69</v>
      </c>
      <c r="AC11" s="743"/>
      <c r="AD11" s="743"/>
      <c r="AE11" s="743"/>
      <c r="AF11" s="742" t="s">
        <v>70</v>
      </c>
      <c r="AG11" s="743" t="s">
        <v>71</v>
      </c>
      <c r="AH11" s="743"/>
      <c r="AI11" s="743"/>
      <c r="AJ11" s="742" t="s">
        <v>72</v>
      </c>
      <c r="AK11" s="743" t="s">
        <v>73</v>
      </c>
      <c r="AL11" s="743"/>
      <c r="AM11" s="743"/>
      <c r="AN11" s="743"/>
      <c r="AO11" s="743" t="s">
        <v>74</v>
      </c>
      <c r="AP11" s="743"/>
      <c r="AQ11" s="743"/>
      <c r="AR11" s="743"/>
      <c r="AS11" s="742" t="s">
        <v>75</v>
      </c>
      <c r="AT11" s="743" t="s">
        <v>76</v>
      </c>
      <c r="AU11" s="743"/>
      <c r="AV11" s="743"/>
      <c r="AW11" s="742" t="s">
        <v>77</v>
      </c>
      <c r="AX11" s="743" t="s">
        <v>78</v>
      </c>
      <c r="AY11" s="743"/>
      <c r="AZ11" s="743"/>
      <c r="BA11" s="743"/>
      <c r="BB11" s="742" t="s">
        <v>57</v>
      </c>
      <c r="BC11" s="744" t="s">
        <v>79</v>
      </c>
      <c r="BD11" s="745"/>
      <c r="BE11" s="742" t="s">
        <v>80</v>
      </c>
      <c r="BF11" s="744" t="s">
        <v>81</v>
      </c>
      <c r="BG11" s="745"/>
      <c r="BH11" s="745"/>
      <c r="BI11" s="742" t="s">
        <v>82</v>
      </c>
      <c r="BJ11" s="742" t="s">
        <v>83</v>
      </c>
      <c r="BK11" s="742" t="s">
        <v>84</v>
      </c>
      <c r="BL11" s="52"/>
    </row>
    <row r="12" spans="1:64" ht="60">
      <c r="A12" s="742"/>
      <c r="B12" s="57" t="s">
        <v>85</v>
      </c>
      <c r="C12" s="57" t="s">
        <v>86</v>
      </c>
      <c r="D12" s="57" t="s">
        <v>87</v>
      </c>
      <c r="E12" s="57" t="s">
        <v>88</v>
      </c>
      <c r="F12" s="742"/>
      <c r="G12" s="57" t="s">
        <v>89</v>
      </c>
      <c r="H12" s="57" t="s">
        <v>90</v>
      </c>
      <c r="I12" s="57" t="s">
        <v>91</v>
      </c>
      <c r="J12" s="742"/>
      <c r="K12" s="57" t="s">
        <v>92</v>
      </c>
      <c r="L12" s="57" t="s">
        <v>93</v>
      </c>
      <c r="M12" s="57" t="s">
        <v>94</v>
      </c>
      <c r="N12" s="57" t="s">
        <v>95</v>
      </c>
      <c r="O12" s="57" t="s">
        <v>85</v>
      </c>
      <c r="P12" s="57" t="s">
        <v>86</v>
      </c>
      <c r="Q12" s="57" t="s">
        <v>87</v>
      </c>
      <c r="R12" s="57" t="s">
        <v>88</v>
      </c>
      <c r="S12" s="742"/>
      <c r="T12" s="57" t="s">
        <v>96</v>
      </c>
      <c r="U12" s="57" t="s">
        <v>97</v>
      </c>
      <c r="V12" s="57" t="s">
        <v>98</v>
      </c>
      <c r="W12" s="742"/>
      <c r="X12" s="57" t="s">
        <v>99</v>
      </c>
      <c r="Y12" s="57" t="s">
        <v>100</v>
      </c>
      <c r="Z12" s="57" t="s">
        <v>101</v>
      </c>
      <c r="AA12" s="742"/>
      <c r="AB12" s="57" t="s">
        <v>99</v>
      </c>
      <c r="AC12" s="57" t="s">
        <v>102</v>
      </c>
      <c r="AD12" s="57" t="s">
        <v>101</v>
      </c>
      <c r="AE12" s="57" t="s">
        <v>103</v>
      </c>
      <c r="AF12" s="742"/>
      <c r="AG12" s="57" t="s">
        <v>89</v>
      </c>
      <c r="AH12" s="57" t="s">
        <v>90</v>
      </c>
      <c r="AI12" s="57" t="s">
        <v>91</v>
      </c>
      <c r="AJ12" s="742"/>
      <c r="AK12" s="57" t="s">
        <v>104</v>
      </c>
      <c r="AL12" s="57" t="s">
        <v>105</v>
      </c>
      <c r="AM12" s="57" t="s">
        <v>106</v>
      </c>
      <c r="AN12" s="57" t="s">
        <v>107</v>
      </c>
      <c r="AO12" s="57" t="s">
        <v>85</v>
      </c>
      <c r="AP12" s="57" t="s">
        <v>86</v>
      </c>
      <c r="AQ12" s="57" t="s">
        <v>87</v>
      </c>
      <c r="AR12" s="57" t="s">
        <v>88</v>
      </c>
      <c r="AS12" s="742"/>
      <c r="AT12" s="57" t="s">
        <v>89</v>
      </c>
      <c r="AU12" s="57" t="s">
        <v>90</v>
      </c>
      <c r="AV12" s="57" t="s">
        <v>91</v>
      </c>
      <c r="AW12" s="742"/>
      <c r="AX12" s="57" t="s">
        <v>92</v>
      </c>
      <c r="AY12" s="57" t="s">
        <v>93</v>
      </c>
      <c r="AZ12" s="57" t="s">
        <v>94</v>
      </c>
      <c r="BA12" s="57" t="s">
        <v>108</v>
      </c>
      <c r="BB12" s="742"/>
      <c r="BC12" s="56" t="s">
        <v>109</v>
      </c>
      <c r="BD12" s="56" t="s">
        <v>110</v>
      </c>
      <c r="BE12" s="742"/>
      <c r="BF12" s="56" t="s">
        <v>111</v>
      </c>
      <c r="BG12" s="58" t="s">
        <v>112</v>
      </c>
      <c r="BH12" s="56" t="s">
        <v>113</v>
      </c>
      <c r="BI12" s="742"/>
      <c r="BJ12" s="742"/>
      <c r="BK12" s="742"/>
      <c r="BL12" s="52"/>
    </row>
    <row r="13" spans="1:64" ht="12.75">
      <c r="A13" s="59">
        <v>1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1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1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1"/>
      <c r="BD13" s="270"/>
      <c r="BE13" s="272"/>
      <c r="BF13" s="271"/>
      <c r="BG13" s="271"/>
      <c r="BH13" s="271"/>
      <c r="BI13" s="271"/>
      <c r="BJ13" s="273"/>
      <c r="BK13" s="271"/>
      <c r="BL13" s="52"/>
    </row>
    <row r="14" spans="1:64" ht="12.75">
      <c r="A14" s="59">
        <v>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1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1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1"/>
      <c r="BD14" s="270"/>
      <c r="BE14" s="274"/>
      <c r="BF14" s="271"/>
      <c r="BG14" s="271"/>
      <c r="BH14" s="271"/>
      <c r="BI14" s="271"/>
      <c r="BJ14" s="273"/>
      <c r="BK14" s="271"/>
      <c r="BL14" s="52"/>
    </row>
    <row r="15" spans="1:64" ht="12.75">
      <c r="A15" s="59">
        <v>3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1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1"/>
      <c r="BD15" s="270"/>
      <c r="BE15" s="274"/>
      <c r="BF15" s="271"/>
      <c r="BG15" s="274"/>
      <c r="BH15" s="274"/>
      <c r="BI15" s="274"/>
      <c r="BJ15" s="275"/>
      <c r="BK15" s="271"/>
      <c r="BL15" s="52"/>
    </row>
    <row r="16" spans="1:64" ht="12.75">
      <c r="A16" s="50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746" t="s">
        <v>120</v>
      </c>
      <c r="BB16" s="747"/>
      <c r="BC16" s="270"/>
      <c r="BD16" s="270"/>
      <c r="BE16" s="274"/>
      <c r="BF16" s="271"/>
      <c r="BG16" s="270"/>
      <c r="BH16" s="274"/>
      <c r="BI16" s="274"/>
      <c r="BJ16" s="274"/>
      <c r="BK16" s="270"/>
      <c r="BL16" s="52"/>
    </row>
    <row r="17" spans="1:64" ht="12.75">
      <c r="A17" s="50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7"/>
      <c r="BB17" s="277"/>
      <c r="BC17" s="278"/>
      <c r="BD17" s="278"/>
      <c r="BE17" s="278"/>
      <c r="BF17" s="278"/>
      <c r="BG17" s="278"/>
      <c r="BH17" s="278"/>
      <c r="BI17" s="278"/>
      <c r="BJ17" s="278"/>
      <c r="BK17" s="278"/>
      <c r="BL17" s="52"/>
    </row>
    <row r="18" spans="1:64" ht="12.75">
      <c r="A18" s="739" t="s">
        <v>121</v>
      </c>
      <c r="B18" s="739"/>
      <c r="C18" s="739"/>
      <c r="D18" s="739"/>
      <c r="E18" s="739"/>
      <c r="F18" s="50"/>
      <c r="G18" s="748" t="s">
        <v>122</v>
      </c>
      <c r="H18" s="749"/>
      <c r="I18" s="749"/>
      <c r="J18" s="749"/>
      <c r="K18" s="749"/>
      <c r="L18" s="749"/>
      <c r="M18" s="60"/>
      <c r="N18" s="750" t="s">
        <v>123</v>
      </c>
      <c r="O18" s="751"/>
      <c r="P18" s="751"/>
      <c r="Q18" s="751"/>
      <c r="R18" s="751"/>
      <c r="S18" s="751"/>
      <c r="T18" s="60"/>
      <c r="U18" s="752" t="s">
        <v>124</v>
      </c>
      <c r="V18" s="753"/>
      <c r="W18" s="753"/>
      <c r="X18" s="753"/>
      <c r="Y18" s="753"/>
      <c r="Z18" s="753"/>
      <c r="AA18" s="60"/>
      <c r="AB18" s="748" t="s">
        <v>125</v>
      </c>
      <c r="AC18" s="749"/>
      <c r="AD18" s="749"/>
      <c r="AE18" s="749"/>
      <c r="AF18" s="749"/>
      <c r="AG18" s="749"/>
      <c r="AH18" s="60"/>
      <c r="AI18" s="748" t="s">
        <v>126</v>
      </c>
      <c r="AJ18" s="749"/>
      <c r="AK18" s="749"/>
      <c r="AL18" s="749"/>
      <c r="AM18" s="749"/>
      <c r="AN18" s="749"/>
      <c r="AO18" s="60"/>
      <c r="AP18" s="748" t="s">
        <v>127</v>
      </c>
      <c r="AQ18" s="749"/>
      <c r="AR18" s="749"/>
      <c r="AS18" s="749"/>
      <c r="AT18" s="749"/>
      <c r="AU18" s="749"/>
      <c r="AV18" s="60"/>
      <c r="AW18" s="749" t="s">
        <v>128</v>
      </c>
      <c r="AX18" s="749"/>
      <c r="AY18" s="749"/>
      <c r="AZ18" s="749"/>
      <c r="BA18" s="749"/>
      <c r="BB18" s="749"/>
      <c r="BC18" s="50"/>
      <c r="BD18" s="50"/>
      <c r="BE18" s="50"/>
      <c r="BF18" s="50"/>
      <c r="BG18" s="50"/>
      <c r="BH18" s="50"/>
      <c r="BI18" s="50"/>
      <c r="BJ18" s="50"/>
      <c r="BK18" s="50"/>
      <c r="BL18" s="52"/>
    </row>
    <row r="19" spans="1:64" ht="12.75">
      <c r="A19" s="50"/>
      <c r="B19" s="50"/>
      <c r="C19" s="50"/>
      <c r="D19" s="50"/>
      <c r="E19" s="50"/>
      <c r="F19" s="50"/>
      <c r="G19" s="749"/>
      <c r="H19" s="749"/>
      <c r="I19" s="749"/>
      <c r="J19" s="749"/>
      <c r="K19" s="749"/>
      <c r="L19" s="749"/>
      <c r="M19" s="60"/>
      <c r="N19" s="751"/>
      <c r="O19" s="751"/>
      <c r="P19" s="751"/>
      <c r="Q19" s="751"/>
      <c r="R19" s="751"/>
      <c r="S19" s="751"/>
      <c r="T19" s="60"/>
      <c r="U19" s="753"/>
      <c r="V19" s="753"/>
      <c r="W19" s="753"/>
      <c r="X19" s="753"/>
      <c r="Y19" s="753"/>
      <c r="Z19" s="753"/>
      <c r="AA19" s="60"/>
      <c r="AB19" s="749"/>
      <c r="AC19" s="749"/>
      <c r="AD19" s="749"/>
      <c r="AE19" s="749"/>
      <c r="AF19" s="749"/>
      <c r="AG19" s="749"/>
      <c r="AH19" s="60"/>
      <c r="AI19" s="749"/>
      <c r="AJ19" s="749"/>
      <c r="AK19" s="749"/>
      <c r="AL19" s="749"/>
      <c r="AM19" s="749"/>
      <c r="AN19" s="749"/>
      <c r="AO19" s="60"/>
      <c r="AP19" s="749"/>
      <c r="AQ19" s="749"/>
      <c r="AR19" s="749"/>
      <c r="AS19" s="749"/>
      <c r="AT19" s="749"/>
      <c r="AU19" s="749"/>
      <c r="AV19" s="60"/>
      <c r="AW19" s="749"/>
      <c r="AX19" s="749"/>
      <c r="AY19" s="749"/>
      <c r="AZ19" s="749"/>
      <c r="BA19" s="749"/>
      <c r="BB19" s="749"/>
      <c r="BC19" s="50"/>
      <c r="BD19" s="50"/>
      <c r="BE19" s="50"/>
      <c r="BF19" s="50"/>
      <c r="BG19" s="50"/>
      <c r="BH19" s="50"/>
      <c r="BI19" s="50"/>
      <c r="BJ19" s="50"/>
      <c r="BK19" s="50"/>
      <c r="BL19" s="52"/>
    </row>
    <row r="20" spans="1:64" ht="12.75">
      <c r="A20" s="50"/>
      <c r="B20" s="50"/>
      <c r="C20" s="50"/>
      <c r="D20" s="50"/>
      <c r="E20" s="50"/>
      <c r="F20" s="50"/>
      <c r="G20" s="60"/>
      <c r="H20" s="60"/>
      <c r="I20" s="60"/>
      <c r="J20" s="60"/>
      <c r="K20" s="60"/>
      <c r="L20" s="60"/>
      <c r="M20" s="60"/>
      <c r="N20" s="751"/>
      <c r="O20" s="751"/>
      <c r="P20" s="751"/>
      <c r="Q20" s="751"/>
      <c r="R20" s="751"/>
      <c r="S20" s="751"/>
      <c r="T20" s="60"/>
      <c r="U20" s="753"/>
      <c r="V20" s="753"/>
      <c r="W20" s="753"/>
      <c r="X20" s="753"/>
      <c r="Y20" s="753"/>
      <c r="Z20" s="753"/>
      <c r="AA20" s="60"/>
      <c r="AB20" s="749"/>
      <c r="AC20" s="749"/>
      <c r="AD20" s="749"/>
      <c r="AE20" s="749"/>
      <c r="AF20" s="749"/>
      <c r="AG20" s="749"/>
      <c r="AH20" s="60"/>
      <c r="AI20" s="749"/>
      <c r="AJ20" s="749"/>
      <c r="AK20" s="749"/>
      <c r="AL20" s="749"/>
      <c r="AM20" s="749"/>
      <c r="AN20" s="749"/>
      <c r="AO20" s="60"/>
      <c r="AP20" s="749"/>
      <c r="AQ20" s="749"/>
      <c r="AR20" s="749"/>
      <c r="AS20" s="749"/>
      <c r="AT20" s="749"/>
      <c r="AU20" s="749"/>
      <c r="AV20" s="60"/>
      <c r="AW20" s="749"/>
      <c r="AX20" s="749"/>
      <c r="AY20" s="749"/>
      <c r="AZ20" s="749"/>
      <c r="BA20" s="749"/>
      <c r="BB20" s="749"/>
      <c r="BC20" s="50"/>
      <c r="BD20" s="50"/>
      <c r="BE20" s="50"/>
      <c r="BF20" s="50"/>
      <c r="BG20" s="50"/>
      <c r="BH20" s="50"/>
      <c r="BI20" s="50"/>
      <c r="BJ20" s="50"/>
      <c r="BK20" s="50"/>
      <c r="BL20" s="52"/>
    </row>
    <row r="21" spans="1:64" ht="20.25" customHeight="1">
      <c r="A21" s="50"/>
      <c r="B21" s="50"/>
      <c r="C21" s="50"/>
      <c r="D21" s="50"/>
      <c r="E21" s="50"/>
      <c r="F21" s="50"/>
      <c r="G21" s="60"/>
      <c r="H21" s="60"/>
      <c r="I21" s="60"/>
      <c r="J21" s="60"/>
      <c r="K21" s="60"/>
      <c r="L21" s="60"/>
      <c r="M21" s="60"/>
      <c r="N21" s="751"/>
      <c r="O21" s="751"/>
      <c r="P21" s="751"/>
      <c r="Q21" s="751"/>
      <c r="R21" s="751"/>
      <c r="S21" s="751"/>
      <c r="T21" s="60"/>
      <c r="U21" s="753"/>
      <c r="V21" s="753"/>
      <c r="W21" s="753"/>
      <c r="X21" s="753"/>
      <c r="Y21" s="753"/>
      <c r="Z21" s="753"/>
      <c r="AA21" s="60"/>
      <c r="AB21" s="749"/>
      <c r="AC21" s="749"/>
      <c r="AD21" s="749"/>
      <c r="AE21" s="749"/>
      <c r="AF21" s="749"/>
      <c r="AG21" s="749"/>
      <c r="AH21" s="60"/>
      <c r="AI21" s="749"/>
      <c r="AJ21" s="749"/>
      <c r="AK21" s="749"/>
      <c r="AL21" s="749"/>
      <c r="AM21" s="749"/>
      <c r="AN21" s="749"/>
      <c r="AO21" s="60"/>
      <c r="AP21" s="749"/>
      <c r="AQ21" s="749"/>
      <c r="AR21" s="749"/>
      <c r="AS21" s="749"/>
      <c r="AT21" s="749"/>
      <c r="AU21" s="749"/>
      <c r="AV21" s="60"/>
      <c r="AW21" s="749"/>
      <c r="AX21" s="749"/>
      <c r="AY21" s="749"/>
      <c r="AZ21" s="749"/>
      <c r="BA21" s="749"/>
      <c r="BB21" s="749"/>
      <c r="BC21" s="50"/>
      <c r="BD21" s="50"/>
      <c r="BE21" s="50"/>
      <c r="BF21" s="50"/>
      <c r="BG21" s="50"/>
      <c r="BH21" s="50"/>
      <c r="BI21" s="50"/>
      <c r="BJ21" s="50"/>
      <c r="BK21" s="50"/>
      <c r="BL21" s="52"/>
    </row>
    <row r="22" spans="1:64" ht="12.75">
      <c r="A22" s="50"/>
      <c r="B22" s="50"/>
      <c r="C22" s="50"/>
      <c r="D22" s="50"/>
      <c r="E22" s="50"/>
      <c r="F22" s="50"/>
      <c r="G22" s="50"/>
      <c r="H22" s="50"/>
      <c r="I22" s="754"/>
      <c r="J22" s="754"/>
      <c r="K22" s="50"/>
      <c r="L22" s="50"/>
      <c r="M22" s="50"/>
      <c r="N22" s="50"/>
      <c r="O22" s="50"/>
      <c r="P22" s="755" t="s">
        <v>116</v>
      </c>
      <c r="Q22" s="755"/>
      <c r="R22" s="50"/>
      <c r="S22" s="50"/>
      <c r="T22" s="50"/>
      <c r="U22" s="50"/>
      <c r="V22" s="50"/>
      <c r="W22" s="755">
        <v>8</v>
      </c>
      <c r="X22" s="755"/>
      <c r="Y22" s="50"/>
      <c r="Z22" s="50"/>
      <c r="AA22" s="50"/>
      <c r="AB22" s="50"/>
      <c r="AC22" s="50"/>
      <c r="AD22" s="755" t="s">
        <v>129</v>
      </c>
      <c r="AE22" s="755"/>
      <c r="AF22" s="50"/>
      <c r="AG22" s="50"/>
      <c r="AH22" s="50"/>
      <c r="AI22" s="50"/>
      <c r="AJ22" s="50"/>
      <c r="AK22" s="755" t="s">
        <v>114</v>
      </c>
      <c r="AL22" s="755"/>
      <c r="AM22" s="50"/>
      <c r="AN22" s="50"/>
      <c r="AO22" s="50"/>
      <c r="AP22" s="50"/>
      <c r="AQ22" s="50"/>
      <c r="AR22" s="755" t="s">
        <v>119</v>
      </c>
      <c r="AS22" s="755"/>
      <c r="AT22" s="50"/>
      <c r="AU22" s="50"/>
      <c r="AV22" s="50"/>
      <c r="AW22" s="50"/>
      <c r="AX22" s="50"/>
      <c r="AY22" s="755" t="s">
        <v>115</v>
      </c>
      <c r="AZ22" s="755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2"/>
    </row>
    <row r="23" spans="1:64" ht="12.75">
      <c r="A23" s="50"/>
      <c r="B23" s="50"/>
      <c r="C23" s="50"/>
      <c r="D23" s="50"/>
      <c r="E23" s="50"/>
      <c r="F23" s="50"/>
      <c r="G23" s="50"/>
      <c r="H23" s="50"/>
      <c r="I23" s="754"/>
      <c r="J23" s="754"/>
      <c r="K23" s="50"/>
      <c r="L23" s="50"/>
      <c r="M23" s="50"/>
      <c r="N23" s="50"/>
      <c r="O23" s="50"/>
      <c r="P23" s="755"/>
      <c r="Q23" s="755"/>
      <c r="R23" s="50"/>
      <c r="S23" s="50"/>
      <c r="T23" s="50"/>
      <c r="U23" s="50"/>
      <c r="V23" s="50"/>
      <c r="W23" s="755"/>
      <c r="X23" s="755"/>
      <c r="Y23" s="50"/>
      <c r="Z23" s="50"/>
      <c r="AA23" s="50"/>
      <c r="AB23" s="50"/>
      <c r="AC23" s="50"/>
      <c r="AD23" s="755"/>
      <c r="AE23" s="755"/>
      <c r="AF23" s="50"/>
      <c r="AG23" s="50"/>
      <c r="AH23" s="50"/>
      <c r="AI23" s="50"/>
      <c r="AJ23" s="61"/>
      <c r="AK23" s="755"/>
      <c r="AL23" s="755"/>
      <c r="AM23" s="50"/>
      <c r="AN23" s="50"/>
      <c r="AO23" s="50"/>
      <c r="AP23" s="50"/>
      <c r="AQ23" s="50"/>
      <c r="AR23" s="755"/>
      <c r="AS23" s="755"/>
      <c r="AT23" s="50"/>
      <c r="AU23" s="50"/>
      <c r="AV23" s="50"/>
      <c r="AW23" s="50"/>
      <c r="AX23" s="50"/>
      <c r="AY23" s="755"/>
      <c r="AZ23" s="755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2"/>
    </row>
    <row r="24" spans="1:64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2"/>
    </row>
    <row r="25" spans="1:64" ht="12.75">
      <c r="A25" s="50"/>
      <c r="B25" s="50"/>
      <c r="C25" s="50"/>
      <c r="D25" s="50"/>
      <c r="E25" s="50"/>
      <c r="F25" s="50"/>
      <c r="G25" s="748" t="s">
        <v>131</v>
      </c>
      <c r="H25" s="749"/>
      <c r="I25" s="749"/>
      <c r="J25" s="749"/>
      <c r="K25" s="749"/>
      <c r="L25" s="749"/>
      <c r="M25" s="50"/>
      <c r="N25" s="748" t="s">
        <v>130</v>
      </c>
      <c r="O25" s="749"/>
      <c r="P25" s="749"/>
      <c r="Q25" s="749"/>
      <c r="R25" s="749"/>
      <c r="S25" s="749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2"/>
    </row>
    <row r="26" spans="1:64" ht="12.75">
      <c r="A26" s="50"/>
      <c r="B26" s="50"/>
      <c r="C26" s="50"/>
      <c r="D26" s="50"/>
      <c r="E26" s="50"/>
      <c r="F26" s="50"/>
      <c r="G26" s="749"/>
      <c r="H26" s="749"/>
      <c r="I26" s="749"/>
      <c r="J26" s="749"/>
      <c r="K26" s="749"/>
      <c r="L26" s="749"/>
      <c r="M26" s="50"/>
      <c r="N26" s="749"/>
      <c r="O26" s="749"/>
      <c r="P26" s="749"/>
      <c r="Q26" s="749"/>
      <c r="R26" s="749"/>
      <c r="S26" s="7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2"/>
    </row>
    <row r="27" spans="1:64" ht="12.75">
      <c r="A27" s="50"/>
      <c r="B27" s="50"/>
      <c r="C27" s="50"/>
      <c r="D27" s="50"/>
      <c r="E27" s="50"/>
      <c r="F27" s="50"/>
      <c r="G27" s="749"/>
      <c r="H27" s="749"/>
      <c r="I27" s="749"/>
      <c r="J27" s="749"/>
      <c r="K27" s="749"/>
      <c r="L27" s="749"/>
      <c r="M27" s="50"/>
      <c r="N27" s="749"/>
      <c r="O27" s="749"/>
      <c r="P27" s="749"/>
      <c r="Q27" s="749"/>
      <c r="R27" s="749"/>
      <c r="S27" s="7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2"/>
    </row>
    <row r="28" spans="1:64" ht="12.75">
      <c r="A28" s="50"/>
      <c r="B28" s="50"/>
      <c r="C28" s="50"/>
      <c r="D28" s="50"/>
      <c r="E28" s="50"/>
      <c r="F28" s="50"/>
      <c r="G28" s="749"/>
      <c r="H28" s="749"/>
      <c r="I28" s="749"/>
      <c r="J28" s="749"/>
      <c r="K28" s="749"/>
      <c r="L28" s="749"/>
      <c r="M28" s="50"/>
      <c r="N28" s="749"/>
      <c r="O28" s="749"/>
      <c r="P28" s="749"/>
      <c r="Q28" s="749"/>
      <c r="R28" s="749"/>
      <c r="S28" s="74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2"/>
    </row>
    <row r="29" spans="1:64" ht="12.75">
      <c r="A29" s="50"/>
      <c r="B29" s="50"/>
      <c r="C29" s="50"/>
      <c r="D29" s="50"/>
      <c r="E29" s="50"/>
      <c r="F29" s="50"/>
      <c r="G29" s="50"/>
      <c r="H29" s="50"/>
      <c r="I29" s="755" t="s">
        <v>118</v>
      </c>
      <c r="J29" s="755"/>
      <c r="K29" s="50"/>
      <c r="L29" s="50"/>
      <c r="M29" s="50"/>
      <c r="N29" s="50"/>
      <c r="O29" s="50"/>
      <c r="P29" s="755" t="s">
        <v>117</v>
      </c>
      <c r="Q29" s="755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2"/>
    </row>
    <row r="30" spans="1:64" ht="12.75">
      <c r="A30" s="50"/>
      <c r="B30" s="50"/>
      <c r="C30" s="50"/>
      <c r="D30" s="50"/>
      <c r="E30" s="50"/>
      <c r="F30" s="50"/>
      <c r="G30" s="50"/>
      <c r="H30" s="50"/>
      <c r="I30" s="755"/>
      <c r="J30" s="755"/>
      <c r="K30" s="50"/>
      <c r="L30" s="50"/>
      <c r="M30" s="50"/>
      <c r="N30" s="50"/>
      <c r="O30" s="50"/>
      <c r="P30" s="755"/>
      <c r="Q30" s="755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2"/>
    </row>
    <row r="31" spans="1:64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2"/>
    </row>
    <row r="32" spans="1:64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ht="11.25">
      <c r="A33" s="3"/>
    </row>
    <row r="34" ht="11.25">
      <c r="A34" s="3"/>
    </row>
    <row r="35" ht="11.25">
      <c r="A35" s="3"/>
    </row>
    <row r="36" ht="11.25">
      <c r="A36" s="3"/>
    </row>
    <row r="37" ht="11.25">
      <c r="A37" s="3"/>
    </row>
    <row r="38" ht="11.25">
      <c r="A38" s="3"/>
    </row>
    <row r="39" ht="11.25">
      <c r="A39" s="3"/>
    </row>
    <row r="40" ht="11.25">
      <c r="A40" s="3"/>
    </row>
    <row r="41" ht="11.25">
      <c r="A41" s="3"/>
    </row>
    <row r="42" ht="11.25">
      <c r="A42" s="3"/>
    </row>
    <row r="43" ht="11.25">
      <c r="A43" s="3"/>
    </row>
    <row r="44" ht="11.25">
      <c r="A44" s="3"/>
    </row>
    <row r="45" ht="11.25">
      <c r="A45" s="3"/>
    </row>
    <row r="46" ht="11.25">
      <c r="A46" s="3"/>
    </row>
    <row r="47" ht="11.25">
      <c r="A47" s="3"/>
    </row>
    <row r="48" ht="11.25">
      <c r="A48" s="3"/>
    </row>
    <row r="49" ht="11.25">
      <c r="A49" s="3"/>
    </row>
    <row r="50" ht="11.25">
      <c r="A50" s="3"/>
    </row>
    <row r="51" ht="11.25">
      <c r="A51" s="3"/>
    </row>
    <row r="52" ht="11.25">
      <c r="A52" s="3"/>
    </row>
    <row r="53" ht="11.25">
      <c r="A53" s="3"/>
    </row>
    <row r="54" ht="11.25">
      <c r="A54" s="3"/>
    </row>
    <row r="55" ht="11.25">
      <c r="A55" s="3"/>
    </row>
    <row r="56" ht="11.25">
      <c r="A56" s="3"/>
    </row>
    <row r="57" ht="11.25">
      <c r="A57" s="3"/>
    </row>
    <row r="58" ht="11.25">
      <c r="A58" s="3"/>
    </row>
    <row r="59" ht="11.25">
      <c r="A59" s="3"/>
    </row>
    <row r="60" ht="11.25">
      <c r="A60" s="3"/>
    </row>
    <row r="61" ht="11.25">
      <c r="A61" s="3"/>
    </row>
    <row r="62" ht="11.25">
      <c r="A62" s="3"/>
    </row>
    <row r="63" ht="11.25">
      <c r="A63" s="3"/>
    </row>
    <row r="64" ht="11.25">
      <c r="A64" s="3"/>
    </row>
    <row r="65" ht="11.25">
      <c r="A65" s="3"/>
    </row>
    <row r="66" ht="11.25">
      <c r="A66" s="3"/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</sheetData>
  <sheetProtection/>
  <mergeCells count="68">
    <mergeCell ref="G25:L28"/>
    <mergeCell ref="N25:S28"/>
    <mergeCell ref="I29:J30"/>
    <mergeCell ref="P29:Q30"/>
    <mergeCell ref="AI18:AN21"/>
    <mergeCell ref="AP18:AU21"/>
    <mergeCell ref="AW18:BB21"/>
    <mergeCell ref="I22:J23"/>
    <mergeCell ref="P22:Q23"/>
    <mergeCell ref="W22:X23"/>
    <mergeCell ref="AD22:AE23"/>
    <mergeCell ref="AK22:AL23"/>
    <mergeCell ref="AR22:AS23"/>
    <mergeCell ref="AY22:AZ23"/>
    <mergeCell ref="BF11:BH11"/>
    <mergeCell ref="BI11:BI12"/>
    <mergeCell ref="BJ11:BJ12"/>
    <mergeCell ref="BK11:BK12"/>
    <mergeCell ref="BA16:BB16"/>
    <mergeCell ref="A18:E18"/>
    <mergeCell ref="G18:L19"/>
    <mergeCell ref="N18:S21"/>
    <mergeCell ref="U18:Z21"/>
    <mergeCell ref="AB18:AG21"/>
    <mergeCell ref="AT11:AV11"/>
    <mergeCell ref="AW11:AW12"/>
    <mergeCell ref="AX11:BA11"/>
    <mergeCell ref="BB11:BB12"/>
    <mergeCell ref="BC11:BD11"/>
    <mergeCell ref="BE11:BE12"/>
    <mergeCell ref="AF11:AF12"/>
    <mergeCell ref="AG11:AI11"/>
    <mergeCell ref="AJ11:AJ12"/>
    <mergeCell ref="AK11:AN11"/>
    <mergeCell ref="AO11:AR11"/>
    <mergeCell ref="AS11:AS12"/>
    <mergeCell ref="S11:S12"/>
    <mergeCell ref="T11:V11"/>
    <mergeCell ref="W11:W12"/>
    <mergeCell ref="X11:Z11"/>
    <mergeCell ref="AA11:AA12"/>
    <mergeCell ref="AB11:AE11"/>
    <mergeCell ref="M8:AU8"/>
    <mergeCell ref="AY8:BK8"/>
    <mergeCell ref="AY9:BK9"/>
    <mergeCell ref="A11:A12"/>
    <mergeCell ref="B11:E11"/>
    <mergeCell ref="F11:F12"/>
    <mergeCell ref="G11:I11"/>
    <mergeCell ref="J11:J12"/>
    <mergeCell ref="K11:N11"/>
    <mergeCell ref="O11:R11"/>
    <mergeCell ref="A5:O5"/>
    <mergeCell ref="AW5:BK7"/>
    <mergeCell ref="A6:L6"/>
    <mergeCell ref="P6:AT6"/>
    <mergeCell ref="A7:L7"/>
    <mergeCell ref="A4:L4"/>
    <mergeCell ref="N3:AU3"/>
    <mergeCell ref="A8:L8"/>
    <mergeCell ref="AW1:BJ1"/>
    <mergeCell ref="A2:L2"/>
    <mergeCell ref="P2:AT2"/>
    <mergeCell ref="AW2:BJ2"/>
    <mergeCell ref="A3:L3"/>
    <mergeCell ref="AW3:BK3"/>
    <mergeCell ref="P4:AT4"/>
    <mergeCell ref="AW4:BK4"/>
  </mergeCells>
  <printOptions horizontalCentered="1"/>
  <pageMargins left="0.3937007874015748" right="0.3937007874015748" top="0.3937007874015748" bottom="0.3937007874015748" header="0.31496062992125984" footer="0.2362204724409449"/>
  <pageSetup fitToHeight="4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1"/>
  <sheetViews>
    <sheetView tabSelected="1" zoomScale="130" zoomScaleNormal="130" zoomScalePageLayoutView="0" workbookViewId="0" topLeftCell="A1">
      <pane ySplit="8" topLeftCell="A45" activePane="bottomLeft" state="frozen"/>
      <selection pane="topLeft" activeCell="A1" sqref="A1"/>
      <selection pane="bottomLeft" activeCell="B52" sqref="B52"/>
    </sheetView>
  </sheetViews>
  <sheetFormatPr defaultColWidth="9.00390625" defaultRowHeight="12.75"/>
  <cols>
    <col min="1" max="1" width="8.75390625" style="4" customWidth="1"/>
    <col min="2" max="2" width="28.625" style="3" customWidth="1"/>
    <col min="3" max="3" width="3.125" style="3" customWidth="1"/>
    <col min="4" max="4" width="3.25390625" style="3" customWidth="1"/>
    <col min="5" max="5" width="3.125" style="3" customWidth="1"/>
    <col min="6" max="6" width="3.25390625" style="3" customWidth="1"/>
    <col min="7" max="7" width="3.00390625" style="3" customWidth="1"/>
    <col min="8" max="9" width="2.875" style="3" customWidth="1"/>
    <col min="10" max="10" width="4.00390625" style="3" customWidth="1"/>
    <col min="11" max="11" width="4.875" style="3" customWidth="1"/>
    <col min="12" max="12" width="4.625" style="3" customWidth="1"/>
    <col min="13" max="13" width="5.00390625" style="3" customWidth="1"/>
    <col min="14" max="16" width="4.375" style="3" customWidth="1"/>
    <col min="17" max="17" width="4.25390625" style="3" customWidth="1"/>
    <col min="18" max="19" width="5.125" style="4" customWidth="1"/>
    <col min="20" max="20" width="5.625" style="4" customWidth="1"/>
    <col min="21" max="21" width="5.125" style="4" customWidth="1"/>
    <col min="22" max="22" width="5.375" style="4" customWidth="1"/>
    <col min="23" max="23" width="5.125" style="4" bestFit="1" customWidth="1"/>
    <col min="24" max="24" width="5.125" style="2" customWidth="1"/>
    <col min="25" max="25" width="5.75390625" style="2" customWidth="1"/>
    <col min="26" max="16384" width="9.125" style="3" customWidth="1"/>
  </cols>
  <sheetData>
    <row r="1" spans="1:25" s="14" customFormat="1" ht="14.25" customHeight="1" thickBot="1">
      <c r="A1" s="796" t="s">
        <v>0</v>
      </c>
      <c r="B1" s="796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1"/>
      <c r="S1" s="22"/>
      <c r="T1" s="22"/>
      <c r="U1" s="22"/>
      <c r="V1" s="22"/>
      <c r="W1" s="22"/>
      <c r="X1" s="32"/>
      <c r="Y1" s="32"/>
    </row>
    <row r="2" spans="1:25" ht="30" customHeight="1">
      <c r="A2" s="797" t="s">
        <v>32</v>
      </c>
      <c r="B2" s="799" t="s">
        <v>33</v>
      </c>
      <c r="C2" s="809" t="s">
        <v>34</v>
      </c>
      <c r="D2" s="810"/>
      <c r="E2" s="810"/>
      <c r="F2" s="810"/>
      <c r="G2" s="810"/>
      <c r="H2" s="810"/>
      <c r="I2" s="810"/>
      <c r="J2" s="811"/>
      <c r="K2" s="820" t="s">
        <v>133</v>
      </c>
      <c r="L2" s="806" t="s">
        <v>35</v>
      </c>
      <c r="M2" s="807"/>
      <c r="N2" s="807"/>
      <c r="O2" s="807"/>
      <c r="P2" s="807"/>
      <c r="Q2" s="808"/>
      <c r="R2" s="767" t="s">
        <v>37</v>
      </c>
      <c r="S2" s="768"/>
      <c r="T2" s="768"/>
      <c r="U2" s="768"/>
      <c r="V2" s="768"/>
      <c r="W2" s="768"/>
      <c r="X2" s="768"/>
      <c r="Y2" s="769"/>
    </row>
    <row r="3" spans="1:25" ht="23.25" customHeight="1">
      <c r="A3" s="798"/>
      <c r="B3" s="800"/>
      <c r="C3" s="812"/>
      <c r="D3" s="813"/>
      <c r="E3" s="813"/>
      <c r="F3" s="813"/>
      <c r="G3" s="813"/>
      <c r="H3" s="813"/>
      <c r="I3" s="813"/>
      <c r="J3" s="814"/>
      <c r="K3" s="821"/>
      <c r="L3" s="823" t="s">
        <v>134</v>
      </c>
      <c r="M3" s="840" t="s">
        <v>137</v>
      </c>
      <c r="N3" s="841"/>
      <c r="O3" s="841"/>
      <c r="P3" s="841"/>
      <c r="Q3" s="842"/>
      <c r="R3" s="783" t="s">
        <v>15</v>
      </c>
      <c r="S3" s="772"/>
      <c r="T3" s="772" t="s">
        <v>14</v>
      </c>
      <c r="U3" s="772"/>
      <c r="V3" s="772" t="s">
        <v>13</v>
      </c>
      <c r="W3" s="772"/>
      <c r="X3" s="770" t="s">
        <v>147</v>
      </c>
      <c r="Y3" s="771"/>
    </row>
    <row r="4" spans="1:25" ht="23.25" customHeight="1">
      <c r="A4" s="798"/>
      <c r="B4" s="800"/>
      <c r="C4" s="812"/>
      <c r="D4" s="813"/>
      <c r="E4" s="813"/>
      <c r="F4" s="813"/>
      <c r="G4" s="813"/>
      <c r="H4" s="813"/>
      <c r="I4" s="813"/>
      <c r="J4" s="814"/>
      <c r="K4" s="821"/>
      <c r="L4" s="824"/>
      <c r="M4" s="840" t="s">
        <v>138</v>
      </c>
      <c r="N4" s="843"/>
      <c r="O4" s="843"/>
      <c r="P4" s="843"/>
      <c r="Q4" s="764" t="s">
        <v>140</v>
      </c>
      <c r="R4" s="783" t="s">
        <v>12</v>
      </c>
      <c r="S4" s="772" t="s">
        <v>11</v>
      </c>
      <c r="T4" s="772" t="s">
        <v>6</v>
      </c>
      <c r="U4" s="772" t="s">
        <v>4</v>
      </c>
      <c r="V4" s="772" t="s">
        <v>2</v>
      </c>
      <c r="W4" s="772" t="s">
        <v>1</v>
      </c>
      <c r="X4" s="772" t="s">
        <v>148</v>
      </c>
      <c r="Y4" s="785" t="s">
        <v>149</v>
      </c>
    </row>
    <row r="5" spans="1:25" ht="34.5" customHeight="1" thickBot="1">
      <c r="A5" s="798"/>
      <c r="B5" s="800"/>
      <c r="C5" s="815" t="s">
        <v>141</v>
      </c>
      <c r="D5" s="816"/>
      <c r="E5" s="816"/>
      <c r="F5" s="816"/>
      <c r="G5" s="816"/>
      <c r="H5" s="816"/>
      <c r="I5" s="816"/>
      <c r="J5" s="817"/>
      <c r="K5" s="821"/>
      <c r="L5" s="825"/>
      <c r="M5" s="829" t="s">
        <v>135</v>
      </c>
      <c r="N5" s="827" t="s">
        <v>139</v>
      </c>
      <c r="O5" s="828"/>
      <c r="P5" s="828"/>
      <c r="Q5" s="765"/>
      <c r="R5" s="784"/>
      <c r="S5" s="773"/>
      <c r="T5" s="773"/>
      <c r="U5" s="773"/>
      <c r="V5" s="773"/>
      <c r="W5" s="773"/>
      <c r="X5" s="773"/>
      <c r="Y5" s="786"/>
    </row>
    <row r="6" spans="1:25" ht="15.75" customHeight="1" thickBot="1">
      <c r="A6" s="798"/>
      <c r="B6" s="800"/>
      <c r="C6" s="802">
        <v>1</v>
      </c>
      <c r="D6" s="804">
        <v>2</v>
      </c>
      <c r="E6" s="804">
        <v>3</v>
      </c>
      <c r="F6" s="804">
        <v>4</v>
      </c>
      <c r="G6" s="804">
        <v>5</v>
      </c>
      <c r="H6" s="804">
        <v>6</v>
      </c>
      <c r="I6" s="804">
        <v>7</v>
      </c>
      <c r="J6" s="832">
        <v>8</v>
      </c>
      <c r="K6" s="821"/>
      <c r="L6" s="825"/>
      <c r="M6" s="830"/>
      <c r="N6" s="762" t="s">
        <v>132</v>
      </c>
      <c r="O6" s="762" t="s">
        <v>36</v>
      </c>
      <c r="P6" s="818" t="s">
        <v>136</v>
      </c>
      <c r="Q6" s="765"/>
      <c r="R6" s="780" t="s">
        <v>8</v>
      </c>
      <c r="S6" s="781"/>
      <c r="T6" s="781"/>
      <c r="U6" s="781"/>
      <c r="V6" s="781"/>
      <c r="W6" s="781"/>
      <c r="X6" s="781"/>
      <c r="Y6" s="782"/>
    </row>
    <row r="7" spans="1:25" s="4" customFormat="1" ht="34.5" customHeight="1" thickBot="1">
      <c r="A7" s="798"/>
      <c r="B7" s="801"/>
      <c r="C7" s="803"/>
      <c r="D7" s="805"/>
      <c r="E7" s="805"/>
      <c r="F7" s="805"/>
      <c r="G7" s="805"/>
      <c r="H7" s="805"/>
      <c r="I7" s="805"/>
      <c r="J7" s="833"/>
      <c r="K7" s="822"/>
      <c r="L7" s="826"/>
      <c r="M7" s="831"/>
      <c r="N7" s="763"/>
      <c r="O7" s="763"/>
      <c r="P7" s="819"/>
      <c r="Q7" s="766"/>
      <c r="R7" s="727">
        <v>17</v>
      </c>
      <c r="S7" s="728">
        <v>24</v>
      </c>
      <c r="T7" s="728">
        <v>17.5</v>
      </c>
      <c r="U7" s="728">
        <v>17.5</v>
      </c>
      <c r="V7" s="728">
        <v>14.5</v>
      </c>
      <c r="W7" s="728">
        <v>15</v>
      </c>
      <c r="X7" s="728">
        <v>11.5</v>
      </c>
      <c r="Y7" s="729">
        <v>11</v>
      </c>
    </row>
    <row r="8" spans="1:25" s="4" customFormat="1" ht="13.5" customHeight="1" thickBot="1">
      <c r="A8" s="407">
        <v>1</v>
      </c>
      <c r="B8" s="408">
        <v>2</v>
      </c>
      <c r="C8" s="859">
        <v>3</v>
      </c>
      <c r="D8" s="860"/>
      <c r="E8" s="860"/>
      <c r="F8" s="860"/>
      <c r="G8" s="860"/>
      <c r="H8" s="860"/>
      <c r="I8" s="405"/>
      <c r="J8" s="406"/>
      <c r="K8" s="124">
        <v>4</v>
      </c>
      <c r="L8" s="125">
        <v>5</v>
      </c>
      <c r="M8" s="125">
        <v>6</v>
      </c>
      <c r="N8" s="125">
        <v>7</v>
      </c>
      <c r="O8" s="125">
        <v>8</v>
      </c>
      <c r="P8" s="125">
        <v>9</v>
      </c>
      <c r="Q8" s="404">
        <v>10</v>
      </c>
      <c r="R8" s="124">
        <v>13</v>
      </c>
      <c r="S8" s="125">
        <v>14</v>
      </c>
      <c r="T8" s="126">
        <v>15</v>
      </c>
      <c r="U8" s="126">
        <v>16</v>
      </c>
      <c r="V8" s="125">
        <v>17</v>
      </c>
      <c r="W8" s="125">
        <v>18</v>
      </c>
      <c r="X8" s="356">
        <v>19</v>
      </c>
      <c r="Y8" s="357">
        <v>20</v>
      </c>
    </row>
    <row r="9" spans="1:25" s="4" customFormat="1" ht="13.5" customHeight="1" thickBot="1">
      <c r="A9" s="558"/>
      <c r="B9" s="559"/>
      <c r="C9" s="560"/>
      <c r="D9" s="561"/>
      <c r="E9" s="561"/>
      <c r="F9" s="561"/>
      <c r="G9" s="561"/>
      <c r="H9" s="561"/>
      <c r="I9" s="561"/>
      <c r="J9" s="562"/>
      <c r="K9" s="563" t="s">
        <v>226</v>
      </c>
      <c r="L9" s="564"/>
      <c r="M9" s="565"/>
      <c r="N9" s="354"/>
      <c r="O9" s="355"/>
      <c r="P9" s="565"/>
      <c r="Q9" s="566" t="e">
        <f>R9+S9+T9+U9+V9+W9+X9+Y9</f>
        <v>#REF!</v>
      </c>
      <c r="R9" s="567" t="e">
        <f>R62+R63+R80+R81+R94+#REF!+R102+#REF!</f>
        <v>#REF!</v>
      </c>
      <c r="S9" s="568" t="e">
        <f>S62+S63+S80+S81+S94+#REF!+S102+#REF!</f>
        <v>#REF!</v>
      </c>
      <c r="T9" s="568" t="e">
        <f>T62+T63+T80+T81+T94+#REF!+T102+#REF!</f>
        <v>#REF!</v>
      </c>
      <c r="U9" s="568" t="e">
        <f>U62+U63+U80+U81+U94+#REF!+U102+#REF!</f>
        <v>#REF!</v>
      </c>
      <c r="V9" s="568" t="e">
        <f>V62+V63+V80+V81+V94+#REF!+V102+#REF!</f>
        <v>#REF!</v>
      </c>
      <c r="W9" s="568" t="e">
        <f>W62+W63+W80+W81+W94+#REF!+W102+#REF!</f>
        <v>#REF!</v>
      </c>
      <c r="X9" s="568" t="e">
        <f>X62+X63+X80+X81+X94+#REF!+X102+#REF!</f>
        <v>#REF!</v>
      </c>
      <c r="Y9" s="569" t="e">
        <f>Y62+Y63+Y80+Y81+Y94+#REF!+Y102+#REF!</f>
        <v>#REF!</v>
      </c>
    </row>
    <row r="10" spans="1:25" s="4" customFormat="1" ht="13.5" customHeight="1" thickBot="1">
      <c r="A10" s="558"/>
      <c r="B10" s="559"/>
      <c r="C10" s="560"/>
      <c r="D10" s="561"/>
      <c r="E10" s="561"/>
      <c r="F10" s="561"/>
      <c r="G10" s="561"/>
      <c r="H10" s="561"/>
      <c r="I10" s="561"/>
      <c r="J10" s="562"/>
      <c r="K10" s="588"/>
      <c r="L10" s="562"/>
      <c r="M10" s="589"/>
      <c r="N10" s="590"/>
      <c r="O10" s="591"/>
      <c r="P10" s="589"/>
      <c r="Q10" s="592" t="s">
        <v>227</v>
      </c>
      <c r="R10" s="567">
        <f aca="true" t="shared" si="0" ref="R10:Y10">R7*36</f>
        <v>612</v>
      </c>
      <c r="S10" s="567">
        <f t="shared" si="0"/>
        <v>864</v>
      </c>
      <c r="T10" s="567">
        <f t="shared" si="0"/>
        <v>630</v>
      </c>
      <c r="U10" s="567">
        <f t="shared" si="0"/>
        <v>630</v>
      </c>
      <c r="V10" s="567">
        <f t="shared" si="0"/>
        <v>522</v>
      </c>
      <c r="W10" s="567">
        <f t="shared" si="0"/>
        <v>540</v>
      </c>
      <c r="X10" s="567">
        <f t="shared" si="0"/>
        <v>414</v>
      </c>
      <c r="Y10" s="567">
        <f t="shared" si="0"/>
        <v>396</v>
      </c>
    </row>
    <row r="11" spans="1:25" s="4" customFormat="1" ht="13.5" customHeight="1" thickBot="1">
      <c r="A11" s="359"/>
      <c r="B11" s="375"/>
      <c r="C11" s="369"/>
      <c r="D11" s="297"/>
      <c r="E11" s="297"/>
      <c r="F11" s="297"/>
      <c r="G11" s="297"/>
      <c r="H11" s="297"/>
      <c r="I11" s="297"/>
      <c r="J11" s="358"/>
      <c r="K11" s="570">
        <f>SUM(K12+K33)</f>
        <v>7631</v>
      </c>
      <c r="L11" s="570">
        <f aca="true" t="shared" si="1" ref="L11:Y11">SUM(L12+L33)</f>
        <v>2255</v>
      </c>
      <c r="M11" s="570">
        <f t="shared" si="1"/>
        <v>5744</v>
      </c>
      <c r="N11" s="570">
        <f t="shared" si="1"/>
        <v>2175</v>
      </c>
      <c r="O11" s="570">
        <f t="shared" si="1"/>
        <v>2677</v>
      </c>
      <c r="P11" s="570">
        <f t="shared" si="1"/>
        <v>0</v>
      </c>
      <c r="Q11" s="570">
        <f t="shared" si="1"/>
        <v>1008</v>
      </c>
      <c r="R11" s="570">
        <f t="shared" si="1"/>
        <v>576</v>
      </c>
      <c r="S11" s="570">
        <f t="shared" si="1"/>
        <v>828</v>
      </c>
      <c r="T11" s="570">
        <f t="shared" si="1"/>
        <v>630</v>
      </c>
      <c r="U11" s="570">
        <f t="shared" si="1"/>
        <v>864</v>
      </c>
      <c r="V11" s="570">
        <f t="shared" si="1"/>
        <v>630</v>
      </c>
      <c r="W11" s="570">
        <f t="shared" si="1"/>
        <v>864</v>
      </c>
      <c r="X11" s="570">
        <f t="shared" si="1"/>
        <v>630</v>
      </c>
      <c r="Y11" s="570">
        <f t="shared" si="1"/>
        <v>738</v>
      </c>
    </row>
    <row r="12" spans="1:25" s="15" customFormat="1" ht="18" customHeight="1" thickBot="1">
      <c r="A12" s="360"/>
      <c r="B12" s="376" t="s">
        <v>46</v>
      </c>
      <c r="C12" s="410"/>
      <c r="D12" s="411"/>
      <c r="E12" s="412"/>
      <c r="F12" s="261"/>
      <c r="G12" s="261"/>
      <c r="H12" s="261"/>
      <c r="I12" s="261"/>
      <c r="J12" s="263"/>
      <c r="K12" s="571">
        <f>K13+K23+K27</f>
        <v>2126</v>
      </c>
      <c r="L12" s="572">
        <f>L13+L23+L27</f>
        <v>722</v>
      </c>
      <c r="M12" s="573">
        <f>M13+M23+M27</f>
        <v>1404</v>
      </c>
      <c r="N12" s="574">
        <f>N13+N23+N27</f>
        <v>595</v>
      </c>
      <c r="O12" s="575">
        <f>O13+O23+O27</f>
        <v>809</v>
      </c>
      <c r="P12" s="576">
        <f>P13+P27</f>
        <v>0</v>
      </c>
      <c r="Q12" s="575">
        <f>Q13+Q27</f>
        <v>0</v>
      </c>
      <c r="R12" s="577">
        <f>R13+R23+R27</f>
        <v>576</v>
      </c>
      <c r="S12" s="578">
        <f>S13+S23+S27</f>
        <v>828</v>
      </c>
      <c r="T12" s="455"/>
      <c r="U12" s="455"/>
      <c r="V12" s="455"/>
      <c r="W12" s="455"/>
      <c r="X12" s="455"/>
      <c r="Y12" s="456"/>
    </row>
    <row r="13" spans="1:25" s="15" customFormat="1" ht="25.5" customHeight="1" thickBot="1">
      <c r="A13" s="360" t="s">
        <v>206</v>
      </c>
      <c r="B13" s="377" t="s">
        <v>222</v>
      </c>
      <c r="C13" s="370"/>
      <c r="D13" s="121"/>
      <c r="E13" s="122"/>
      <c r="F13" s="122"/>
      <c r="G13" s="122"/>
      <c r="H13" s="122"/>
      <c r="I13" s="122"/>
      <c r="J13" s="122"/>
      <c r="K13" s="448">
        <f>K14+K15+K16+K17+K18+K19+K20+K21+K22</f>
        <v>1283</v>
      </c>
      <c r="L13" s="451">
        <f>L14+L15+L16+L17+L18+L19+L20+L21+L22</f>
        <v>441</v>
      </c>
      <c r="M13" s="441">
        <f>M14+M15+M16+M17+M18+M19+M20+M21</f>
        <v>842</v>
      </c>
      <c r="N13" s="450">
        <f>N14+N15+N16+N17+N18+N19+N20+N21</f>
        <v>319</v>
      </c>
      <c r="O13" s="386">
        <f>O14+O15+O16+O17+O18+O19+O20+O21</f>
        <v>523</v>
      </c>
      <c r="P13" s="448">
        <f>P14+P15+P16+P17+P18+P20+P21</f>
        <v>0</v>
      </c>
      <c r="Q13" s="448">
        <f>Q14+Q15+Q16+Q17+Q18+Q20+Q21</f>
        <v>0</v>
      </c>
      <c r="R13" s="450">
        <f>R14+R15+R16+R17+R18+R19+R20+R21</f>
        <v>320</v>
      </c>
      <c r="S13" s="449">
        <f>S14+S15+S16+S17+S18+S19+S20+S21</f>
        <v>522</v>
      </c>
      <c r="T13" s="449"/>
      <c r="U13" s="449"/>
      <c r="V13" s="449"/>
      <c r="W13" s="449"/>
      <c r="X13" s="449"/>
      <c r="Y13" s="386"/>
    </row>
    <row r="14" spans="1:25" s="15" customFormat="1" ht="16.5" customHeight="1">
      <c r="A14" s="507" t="s">
        <v>207</v>
      </c>
      <c r="B14" s="503" t="s">
        <v>150</v>
      </c>
      <c r="C14" s="485"/>
      <c r="D14" s="486" t="s">
        <v>38</v>
      </c>
      <c r="E14" s="487"/>
      <c r="F14" s="488"/>
      <c r="G14" s="489"/>
      <c r="H14" s="489"/>
      <c r="I14" s="490"/>
      <c r="J14" s="491"/>
      <c r="K14" s="181">
        <f>L14+M14</f>
        <v>117</v>
      </c>
      <c r="L14" s="452">
        <f>M14/2</f>
        <v>39</v>
      </c>
      <c r="M14" s="511">
        <v>78</v>
      </c>
      <c r="N14" s="181">
        <v>39</v>
      </c>
      <c r="O14" s="515">
        <v>39</v>
      </c>
      <c r="P14" s="522"/>
      <c r="Q14" s="533"/>
      <c r="R14" s="516">
        <v>34</v>
      </c>
      <c r="S14" s="517">
        <v>44</v>
      </c>
      <c r="T14" s="523"/>
      <c r="U14" s="524"/>
      <c r="V14" s="525"/>
      <c r="W14" s="525"/>
      <c r="X14" s="526"/>
      <c r="Y14" s="527"/>
    </row>
    <row r="15" spans="1:25" s="15" customFormat="1" ht="15" customHeight="1">
      <c r="A15" s="508" t="s">
        <v>208</v>
      </c>
      <c r="B15" s="504" t="s">
        <v>142</v>
      </c>
      <c r="C15" s="492"/>
      <c r="D15" s="71" t="s">
        <v>169</v>
      </c>
      <c r="E15" s="44"/>
      <c r="F15" s="41"/>
      <c r="G15" s="72"/>
      <c r="H15" s="72"/>
      <c r="I15" s="73"/>
      <c r="J15" s="493"/>
      <c r="K15" s="182">
        <f aca="true" t="shared" si="2" ref="K15:K21">L15+M15</f>
        <v>171</v>
      </c>
      <c r="L15" s="453">
        <f aca="true" t="shared" si="3" ref="L15:L21">M15/2</f>
        <v>57</v>
      </c>
      <c r="M15" s="512">
        <v>114</v>
      </c>
      <c r="N15" s="185">
        <v>54</v>
      </c>
      <c r="O15" s="446">
        <v>60</v>
      </c>
      <c r="P15" s="388"/>
      <c r="Q15" s="402"/>
      <c r="R15" s="81">
        <v>38</v>
      </c>
      <c r="S15" s="518">
        <v>76</v>
      </c>
      <c r="T15" s="128"/>
      <c r="U15" s="45"/>
      <c r="V15" s="74"/>
      <c r="W15" s="74"/>
      <c r="X15" s="68"/>
      <c r="Y15" s="80"/>
    </row>
    <row r="16" spans="1:25" s="15" customFormat="1" ht="15" customHeight="1">
      <c r="A16" s="508" t="s">
        <v>209</v>
      </c>
      <c r="B16" s="504" t="s">
        <v>3</v>
      </c>
      <c r="C16" s="492"/>
      <c r="D16" s="71" t="s">
        <v>169</v>
      </c>
      <c r="E16" s="44"/>
      <c r="F16" s="41"/>
      <c r="G16" s="72"/>
      <c r="H16" s="72"/>
      <c r="I16" s="73"/>
      <c r="J16" s="493"/>
      <c r="K16" s="182">
        <f t="shared" si="2"/>
        <v>174</v>
      </c>
      <c r="L16" s="453">
        <f t="shared" si="3"/>
        <v>58</v>
      </c>
      <c r="M16" s="512">
        <v>116</v>
      </c>
      <c r="N16" s="185">
        <v>20</v>
      </c>
      <c r="O16" s="446">
        <v>96</v>
      </c>
      <c r="P16" s="388"/>
      <c r="Q16" s="402"/>
      <c r="R16" s="81">
        <v>40</v>
      </c>
      <c r="S16" s="518">
        <v>76</v>
      </c>
      <c r="T16" s="128"/>
      <c r="U16" s="45"/>
      <c r="V16" s="74"/>
      <c r="W16" s="74"/>
      <c r="X16" s="68"/>
      <c r="Y16" s="80"/>
    </row>
    <row r="17" spans="1:25" s="15" customFormat="1" ht="15" customHeight="1">
      <c r="A17" s="508" t="s">
        <v>210</v>
      </c>
      <c r="B17" s="504" t="s">
        <v>10</v>
      </c>
      <c r="C17" s="492" t="s">
        <v>169</v>
      </c>
      <c r="D17" s="71" t="s">
        <v>38</v>
      </c>
      <c r="E17" s="47"/>
      <c r="F17" s="41"/>
      <c r="G17" s="72"/>
      <c r="H17" s="72"/>
      <c r="I17" s="73"/>
      <c r="J17" s="493"/>
      <c r="K17" s="182">
        <f t="shared" si="2"/>
        <v>351</v>
      </c>
      <c r="L17" s="453">
        <f t="shared" si="3"/>
        <v>117</v>
      </c>
      <c r="M17" s="512">
        <v>234</v>
      </c>
      <c r="N17" s="185">
        <v>117</v>
      </c>
      <c r="O17" s="446">
        <v>117</v>
      </c>
      <c r="P17" s="388"/>
      <c r="Q17" s="402"/>
      <c r="R17" s="81">
        <v>90</v>
      </c>
      <c r="S17" s="518">
        <v>144</v>
      </c>
      <c r="T17" s="83"/>
      <c r="U17" s="45"/>
      <c r="V17" s="74"/>
      <c r="W17" s="74"/>
      <c r="X17" s="68"/>
      <c r="Y17" s="80"/>
    </row>
    <row r="18" spans="1:25" s="15" customFormat="1" ht="15" customHeight="1">
      <c r="A18" s="508" t="s">
        <v>211</v>
      </c>
      <c r="B18" s="504" t="s">
        <v>9</v>
      </c>
      <c r="C18" s="492"/>
      <c r="D18" s="71" t="s">
        <v>169</v>
      </c>
      <c r="E18" s="44"/>
      <c r="F18" s="41"/>
      <c r="G18" s="72"/>
      <c r="H18" s="72"/>
      <c r="I18" s="73"/>
      <c r="J18" s="493"/>
      <c r="K18" s="182">
        <f t="shared" si="2"/>
        <v>117</v>
      </c>
      <c r="L18" s="453">
        <f t="shared" si="3"/>
        <v>39</v>
      </c>
      <c r="M18" s="512">
        <f>N18+O18</f>
        <v>78</v>
      </c>
      <c r="N18" s="185">
        <v>39</v>
      </c>
      <c r="O18" s="446">
        <v>39</v>
      </c>
      <c r="P18" s="388"/>
      <c r="Q18" s="402"/>
      <c r="R18" s="81"/>
      <c r="S18" s="518">
        <v>78</v>
      </c>
      <c r="T18" s="128"/>
      <c r="U18" s="45"/>
      <c r="V18" s="74"/>
      <c r="W18" s="74"/>
      <c r="X18" s="68"/>
      <c r="Y18" s="80"/>
    </row>
    <row r="19" spans="1:25" s="15" customFormat="1" ht="15" customHeight="1">
      <c r="A19" s="508" t="s">
        <v>212</v>
      </c>
      <c r="B19" s="504" t="s">
        <v>5</v>
      </c>
      <c r="C19" s="492" t="s">
        <v>145</v>
      </c>
      <c r="D19" s="71" t="s">
        <v>169</v>
      </c>
      <c r="E19" s="41"/>
      <c r="F19" s="41"/>
      <c r="G19" s="72"/>
      <c r="H19" s="72"/>
      <c r="I19" s="73"/>
      <c r="J19" s="493"/>
      <c r="K19" s="182">
        <f t="shared" si="2"/>
        <v>174</v>
      </c>
      <c r="L19" s="453">
        <f t="shared" si="3"/>
        <v>58</v>
      </c>
      <c r="M19" s="512">
        <v>116</v>
      </c>
      <c r="N19" s="185">
        <v>2</v>
      </c>
      <c r="O19" s="446">
        <v>114</v>
      </c>
      <c r="P19" s="388"/>
      <c r="Q19" s="402"/>
      <c r="R19" s="81">
        <v>48</v>
      </c>
      <c r="S19" s="518">
        <v>68</v>
      </c>
      <c r="T19" s="129"/>
      <c r="U19" s="42"/>
      <c r="V19" s="74"/>
      <c r="W19" s="74"/>
      <c r="X19" s="68"/>
      <c r="Y19" s="80"/>
    </row>
    <row r="20" spans="1:25" s="15" customFormat="1" ht="18" customHeight="1">
      <c r="A20" s="508" t="s">
        <v>213</v>
      </c>
      <c r="B20" s="504" t="s">
        <v>47</v>
      </c>
      <c r="C20" s="492" t="s">
        <v>38</v>
      </c>
      <c r="D20" s="71"/>
      <c r="E20" s="41"/>
      <c r="F20" s="41"/>
      <c r="G20" s="72"/>
      <c r="H20" s="72"/>
      <c r="I20" s="73"/>
      <c r="J20" s="493"/>
      <c r="K20" s="182">
        <f t="shared" si="2"/>
        <v>105</v>
      </c>
      <c r="L20" s="453">
        <f t="shared" si="3"/>
        <v>35</v>
      </c>
      <c r="M20" s="512">
        <v>70</v>
      </c>
      <c r="N20" s="185">
        <v>30</v>
      </c>
      <c r="O20" s="446">
        <v>40</v>
      </c>
      <c r="P20" s="388"/>
      <c r="Q20" s="402"/>
      <c r="R20" s="81">
        <v>70</v>
      </c>
      <c r="S20" s="518"/>
      <c r="T20" s="129"/>
      <c r="U20" s="42"/>
      <c r="V20" s="74"/>
      <c r="W20" s="74"/>
      <c r="X20" s="68"/>
      <c r="Y20" s="80"/>
    </row>
    <row r="21" spans="1:25" s="15" customFormat="1" ht="18" customHeight="1">
      <c r="A21" s="509" t="s">
        <v>214</v>
      </c>
      <c r="B21" s="505" t="s">
        <v>143</v>
      </c>
      <c r="C21" s="494"/>
      <c r="D21" s="104" t="s">
        <v>169</v>
      </c>
      <c r="E21" s="105"/>
      <c r="F21" s="106"/>
      <c r="G21" s="107"/>
      <c r="H21" s="107"/>
      <c r="I21" s="108"/>
      <c r="J21" s="495"/>
      <c r="K21" s="224">
        <f t="shared" si="2"/>
        <v>54</v>
      </c>
      <c r="L21" s="473">
        <f t="shared" si="3"/>
        <v>18</v>
      </c>
      <c r="M21" s="513">
        <v>36</v>
      </c>
      <c r="N21" s="259">
        <v>18</v>
      </c>
      <c r="O21" s="474">
        <v>18</v>
      </c>
      <c r="P21" s="389"/>
      <c r="Q21" s="403"/>
      <c r="R21" s="213"/>
      <c r="S21" s="519">
        <v>36</v>
      </c>
      <c r="T21" s="123"/>
      <c r="U21" s="109"/>
      <c r="V21" s="110"/>
      <c r="W21" s="110"/>
      <c r="X21" s="111"/>
      <c r="Y21" s="112"/>
    </row>
    <row r="22" spans="1:25" s="15" customFormat="1" ht="18" customHeight="1" thickBot="1">
      <c r="A22" s="510"/>
      <c r="B22" s="506" t="s">
        <v>224</v>
      </c>
      <c r="C22" s="496"/>
      <c r="D22" s="497"/>
      <c r="E22" s="498"/>
      <c r="F22" s="499"/>
      <c r="G22" s="500"/>
      <c r="H22" s="500"/>
      <c r="I22" s="501"/>
      <c r="J22" s="502"/>
      <c r="K22" s="347">
        <v>20</v>
      </c>
      <c r="L22" s="454">
        <v>20</v>
      </c>
      <c r="M22" s="514"/>
      <c r="N22" s="347"/>
      <c r="O22" s="447"/>
      <c r="P22" s="532"/>
      <c r="Q22" s="534"/>
      <c r="R22" s="520"/>
      <c r="S22" s="521"/>
      <c r="T22" s="528"/>
      <c r="U22" s="529"/>
      <c r="V22" s="530"/>
      <c r="W22" s="530"/>
      <c r="X22" s="531"/>
      <c r="Y22" s="300"/>
    </row>
    <row r="23" spans="1:25" s="15" customFormat="1" ht="22.5" customHeight="1" thickBot="1">
      <c r="A23" s="442"/>
      <c r="B23" s="475" t="s">
        <v>221</v>
      </c>
      <c r="C23" s="476"/>
      <c r="D23" s="477"/>
      <c r="E23" s="472"/>
      <c r="F23" s="478"/>
      <c r="G23" s="478"/>
      <c r="H23" s="478"/>
      <c r="I23" s="478"/>
      <c r="J23" s="479"/>
      <c r="K23" s="442">
        <f>K24+K25+K26</f>
        <v>558</v>
      </c>
      <c r="L23" s="440">
        <f>M23/2</f>
        <v>186</v>
      </c>
      <c r="M23" s="443">
        <f>M24+M25+M26</f>
        <v>372</v>
      </c>
      <c r="N23" s="444">
        <f>N24+N25+N26</f>
        <v>200</v>
      </c>
      <c r="O23" s="445">
        <f>O24+O25+O26</f>
        <v>172</v>
      </c>
      <c r="P23" s="480"/>
      <c r="Q23" s="445"/>
      <c r="R23" s="536">
        <f>R24+R25+R26</f>
        <v>196</v>
      </c>
      <c r="S23" s="537">
        <f>S24+S25+S26</f>
        <v>176</v>
      </c>
      <c r="T23" s="535"/>
      <c r="U23" s="481"/>
      <c r="V23" s="482"/>
      <c r="W23" s="482"/>
      <c r="X23" s="483"/>
      <c r="Y23" s="484"/>
    </row>
    <row r="24" spans="1:25" s="15" customFormat="1" ht="18" customHeight="1">
      <c r="A24" s="414" t="s">
        <v>219</v>
      </c>
      <c r="B24" s="378" t="s">
        <v>204</v>
      </c>
      <c r="C24" s="82"/>
      <c r="D24" s="82" t="s">
        <v>169</v>
      </c>
      <c r="E24" s="113"/>
      <c r="F24" s="114"/>
      <c r="G24" s="115"/>
      <c r="H24" s="115"/>
      <c r="I24" s="114"/>
      <c r="J24" s="183"/>
      <c r="K24" s="182">
        <f>L24+M24</f>
        <v>48</v>
      </c>
      <c r="L24" s="187">
        <f>M24/2</f>
        <v>16</v>
      </c>
      <c r="M24" s="178">
        <v>32</v>
      </c>
      <c r="N24" s="120">
        <v>10</v>
      </c>
      <c r="O24" s="116">
        <v>22</v>
      </c>
      <c r="P24" s="401"/>
      <c r="Q24" s="387"/>
      <c r="R24" s="117"/>
      <c r="S24" s="538">
        <v>32</v>
      </c>
      <c r="T24" s="118"/>
      <c r="U24" s="119"/>
      <c r="V24" s="102"/>
      <c r="W24" s="102"/>
      <c r="X24" s="94"/>
      <c r="Y24" s="103"/>
    </row>
    <row r="25" spans="1:25" s="15" customFormat="1" ht="18" customHeight="1">
      <c r="A25" s="415" t="s">
        <v>216</v>
      </c>
      <c r="B25" s="379" t="s">
        <v>153</v>
      </c>
      <c r="C25" s="371" t="s">
        <v>169</v>
      </c>
      <c r="D25" s="71" t="s">
        <v>38</v>
      </c>
      <c r="E25" s="47"/>
      <c r="F25" s="41"/>
      <c r="G25" s="72"/>
      <c r="H25" s="72"/>
      <c r="I25" s="41"/>
      <c r="J25" s="184"/>
      <c r="K25" s="182">
        <f>L25+M25</f>
        <v>333</v>
      </c>
      <c r="L25" s="188">
        <f>M25/2</f>
        <v>111</v>
      </c>
      <c r="M25" s="179">
        <v>222</v>
      </c>
      <c r="N25" s="78">
        <v>122</v>
      </c>
      <c r="O25" s="79">
        <v>100</v>
      </c>
      <c r="P25" s="402"/>
      <c r="Q25" s="388"/>
      <c r="R25" s="81">
        <v>78</v>
      </c>
      <c r="S25" s="518">
        <v>144</v>
      </c>
      <c r="T25" s="83"/>
      <c r="U25" s="45"/>
      <c r="V25" s="74"/>
      <c r="W25" s="74"/>
      <c r="X25" s="68"/>
      <c r="Y25" s="80"/>
    </row>
    <row r="26" spans="1:25" s="15" customFormat="1" ht="18" customHeight="1" thickBot="1">
      <c r="A26" s="415" t="s">
        <v>217</v>
      </c>
      <c r="B26" s="379" t="s">
        <v>154</v>
      </c>
      <c r="C26" s="371" t="s">
        <v>38</v>
      </c>
      <c r="D26" s="71"/>
      <c r="E26" s="47"/>
      <c r="F26" s="41"/>
      <c r="G26" s="72"/>
      <c r="H26" s="72"/>
      <c r="I26" s="41"/>
      <c r="J26" s="184"/>
      <c r="K26" s="224">
        <f>L26+M26</f>
        <v>177</v>
      </c>
      <c r="L26" s="470">
        <f>M26/2</f>
        <v>59</v>
      </c>
      <c r="M26" s="180">
        <v>118</v>
      </c>
      <c r="N26" s="78">
        <v>68</v>
      </c>
      <c r="O26" s="79">
        <v>50</v>
      </c>
      <c r="P26" s="402"/>
      <c r="Q26" s="388"/>
      <c r="R26" s="520">
        <v>118</v>
      </c>
      <c r="S26" s="521"/>
      <c r="T26" s="123"/>
      <c r="U26" s="109"/>
      <c r="V26" s="110"/>
      <c r="W26" s="110"/>
      <c r="X26" s="111"/>
      <c r="Y26" s="112"/>
    </row>
    <row r="27" spans="1:25" s="15" customFormat="1" ht="25.5" customHeight="1" thickBot="1">
      <c r="A27" s="421"/>
      <c r="B27" s="416" t="s">
        <v>215</v>
      </c>
      <c r="C27" s="422"/>
      <c r="D27" s="423" t="s">
        <v>169</v>
      </c>
      <c r="E27" s="424"/>
      <c r="F27" s="418"/>
      <c r="G27" s="418"/>
      <c r="H27" s="418"/>
      <c r="I27" s="418"/>
      <c r="J27" s="419"/>
      <c r="K27" s="469">
        <f>K28</f>
        <v>285</v>
      </c>
      <c r="L27" s="425">
        <f>L28</f>
        <v>95</v>
      </c>
      <c r="M27" s="636">
        <f>M28</f>
        <v>190</v>
      </c>
      <c r="N27" s="637">
        <f>N28</f>
        <v>76</v>
      </c>
      <c r="O27" s="425">
        <f>O28</f>
        <v>114</v>
      </c>
      <c r="P27" s="638"/>
      <c r="Q27" s="636"/>
      <c r="R27" s="469">
        <f>R28</f>
        <v>60</v>
      </c>
      <c r="S27" s="425">
        <f>S28</f>
        <v>130</v>
      </c>
      <c r="T27" s="420"/>
      <c r="U27" s="417"/>
      <c r="V27" s="417"/>
      <c r="W27" s="417"/>
      <c r="X27" s="426"/>
      <c r="Y27" s="427"/>
    </row>
    <row r="28" spans="1:25" s="15" customFormat="1" ht="21" customHeight="1" thickBot="1">
      <c r="A28" s="457" t="s">
        <v>218</v>
      </c>
      <c r="B28" s="471" t="s">
        <v>205</v>
      </c>
      <c r="C28" s="458"/>
      <c r="D28" s="459" t="s">
        <v>169</v>
      </c>
      <c r="E28" s="460"/>
      <c r="F28" s="262"/>
      <c r="G28" s="262"/>
      <c r="H28" s="262"/>
      <c r="I28" s="262"/>
      <c r="J28" s="263"/>
      <c r="K28" s="461">
        <f>M28+L28</f>
        <v>285</v>
      </c>
      <c r="L28" s="462">
        <f>M28/2</f>
        <v>95</v>
      </c>
      <c r="M28" s="463">
        <v>190</v>
      </c>
      <c r="N28" s="461">
        <v>76</v>
      </c>
      <c r="O28" s="462">
        <v>114</v>
      </c>
      <c r="P28" s="465"/>
      <c r="Q28" s="463"/>
      <c r="R28" s="461">
        <v>60</v>
      </c>
      <c r="S28" s="462">
        <v>130</v>
      </c>
      <c r="T28" s="464"/>
      <c r="U28" s="466"/>
      <c r="V28" s="466"/>
      <c r="W28" s="466"/>
      <c r="X28" s="467"/>
      <c r="Y28" s="468"/>
    </row>
    <row r="29" spans="1:25" s="15" customFormat="1" ht="25.5" customHeight="1">
      <c r="A29" s="665"/>
      <c r="B29" s="671" t="s">
        <v>229</v>
      </c>
      <c r="C29" s="668" t="s">
        <v>145</v>
      </c>
      <c r="D29" s="641"/>
      <c r="E29" s="640"/>
      <c r="F29" s="490"/>
      <c r="G29" s="490"/>
      <c r="H29" s="490"/>
      <c r="I29" s="490"/>
      <c r="J29" s="653"/>
      <c r="K29" s="639">
        <v>48</v>
      </c>
      <c r="L29" s="659">
        <v>16</v>
      </c>
      <c r="M29" s="660">
        <v>32</v>
      </c>
      <c r="N29" s="639"/>
      <c r="O29" s="659"/>
      <c r="P29" s="674"/>
      <c r="Q29" s="660"/>
      <c r="R29" s="639">
        <v>32</v>
      </c>
      <c r="S29" s="659"/>
      <c r="T29" s="656"/>
      <c r="U29" s="642"/>
      <c r="V29" s="642"/>
      <c r="W29" s="642"/>
      <c r="X29" s="643"/>
      <c r="Y29" s="644"/>
    </row>
    <row r="30" spans="1:25" s="15" customFormat="1" ht="25.5" customHeight="1">
      <c r="A30" s="666"/>
      <c r="B30" s="672" t="s">
        <v>230</v>
      </c>
      <c r="C30" s="669"/>
      <c r="D30" s="634"/>
      <c r="E30" s="633"/>
      <c r="F30" s="73"/>
      <c r="G30" s="73"/>
      <c r="H30" s="73"/>
      <c r="I30" s="73"/>
      <c r="J30" s="654"/>
      <c r="K30" s="645">
        <v>105</v>
      </c>
      <c r="L30" s="661">
        <v>35</v>
      </c>
      <c r="M30" s="662">
        <v>70</v>
      </c>
      <c r="N30" s="645"/>
      <c r="O30" s="661"/>
      <c r="P30" s="675"/>
      <c r="Q30" s="662"/>
      <c r="R30" s="645">
        <v>28</v>
      </c>
      <c r="S30" s="661">
        <v>42</v>
      </c>
      <c r="T30" s="657"/>
      <c r="U30" s="625"/>
      <c r="V30" s="625"/>
      <c r="W30" s="625"/>
      <c r="X30" s="635"/>
      <c r="Y30" s="646"/>
    </row>
    <row r="31" spans="1:25" s="15" customFormat="1" ht="25.5" customHeight="1">
      <c r="A31" s="666"/>
      <c r="B31" s="672" t="s">
        <v>231</v>
      </c>
      <c r="C31" s="669"/>
      <c r="D31" s="634"/>
      <c r="E31" s="633"/>
      <c r="F31" s="73"/>
      <c r="G31" s="73"/>
      <c r="H31" s="73"/>
      <c r="I31" s="73"/>
      <c r="J31" s="654"/>
      <c r="K31" s="645">
        <v>84</v>
      </c>
      <c r="L31" s="661">
        <v>28</v>
      </c>
      <c r="M31" s="662">
        <v>56</v>
      </c>
      <c r="N31" s="645">
        <v>10</v>
      </c>
      <c r="O31" s="661">
        <v>46</v>
      </c>
      <c r="P31" s="675"/>
      <c r="Q31" s="662"/>
      <c r="R31" s="645"/>
      <c r="S31" s="661">
        <v>56</v>
      </c>
      <c r="T31" s="657"/>
      <c r="U31" s="625"/>
      <c r="V31" s="625"/>
      <c r="W31" s="625"/>
      <c r="X31" s="635"/>
      <c r="Y31" s="646"/>
    </row>
    <row r="32" spans="1:25" s="15" customFormat="1" ht="21" customHeight="1" thickBot="1">
      <c r="A32" s="667"/>
      <c r="B32" s="673" t="s">
        <v>232</v>
      </c>
      <c r="C32" s="670"/>
      <c r="D32" s="649"/>
      <c r="E32" s="648"/>
      <c r="F32" s="501"/>
      <c r="G32" s="501"/>
      <c r="H32" s="501"/>
      <c r="I32" s="501"/>
      <c r="J32" s="655"/>
      <c r="K32" s="647">
        <v>48</v>
      </c>
      <c r="L32" s="663">
        <v>16</v>
      </c>
      <c r="M32" s="664">
        <v>32</v>
      </c>
      <c r="N32" s="647"/>
      <c r="O32" s="663"/>
      <c r="P32" s="676"/>
      <c r="Q32" s="664"/>
      <c r="R32" s="647"/>
      <c r="S32" s="663">
        <v>32</v>
      </c>
      <c r="T32" s="658"/>
      <c r="U32" s="650"/>
      <c r="V32" s="650"/>
      <c r="W32" s="650"/>
      <c r="X32" s="651"/>
      <c r="Y32" s="652"/>
    </row>
    <row r="33" spans="1:25" s="2" customFormat="1" ht="23.25" customHeight="1" thickBot="1">
      <c r="A33" s="626" t="s">
        <v>29</v>
      </c>
      <c r="B33" s="627" t="s">
        <v>28</v>
      </c>
      <c r="C33" s="628"/>
      <c r="D33" s="629"/>
      <c r="E33" s="630"/>
      <c r="F33" s="630"/>
      <c r="G33" s="630"/>
      <c r="H33" s="630"/>
      <c r="I33" s="630"/>
      <c r="J33" s="631"/>
      <c r="K33" s="632">
        <f>SUM(K34+K42+K57)</f>
        <v>5505</v>
      </c>
      <c r="L33" s="632">
        <f>SUM(L34+L42+L57)</f>
        <v>1533</v>
      </c>
      <c r="M33" s="632">
        <f>SUM(M34+M42+M57)</f>
        <v>4340</v>
      </c>
      <c r="N33" s="632">
        <f>SUM(N34+N42+N57)</f>
        <v>1580</v>
      </c>
      <c r="O33" s="632">
        <f aca="true" t="shared" si="4" ref="O33:Y33">SUM(O34+O42+O57)</f>
        <v>1868</v>
      </c>
      <c r="P33" s="632">
        <f t="shared" si="4"/>
        <v>0</v>
      </c>
      <c r="Q33" s="632">
        <f t="shared" si="4"/>
        <v>1008</v>
      </c>
      <c r="R33" s="632">
        <f t="shared" si="4"/>
        <v>0</v>
      </c>
      <c r="S33" s="632">
        <f t="shared" si="4"/>
        <v>0</v>
      </c>
      <c r="T33" s="632">
        <f t="shared" si="4"/>
        <v>630</v>
      </c>
      <c r="U33" s="632">
        <f t="shared" si="4"/>
        <v>864</v>
      </c>
      <c r="V33" s="632">
        <f t="shared" si="4"/>
        <v>630</v>
      </c>
      <c r="W33" s="632">
        <f t="shared" si="4"/>
        <v>864</v>
      </c>
      <c r="X33" s="632">
        <f t="shared" si="4"/>
        <v>630</v>
      </c>
      <c r="Y33" s="632">
        <f t="shared" si="4"/>
        <v>738</v>
      </c>
    </row>
    <row r="34" spans="1:25" s="2" customFormat="1" ht="12" thickBot="1">
      <c r="A34" s="365" t="s">
        <v>237</v>
      </c>
      <c r="B34" s="432" t="s">
        <v>238</v>
      </c>
      <c r="C34" s="704"/>
      <c r="D34" s="705"/>
      <c r="E34" s="171"/>
      <c r="F34" s="171"/>
      <c r="G34" s="171"/>
      <c r="H34" s="171"/>
      <c r="I34" s="171"/>
      <c r="J34" s="433"/>
      <c r="K34" s="205">
        <f>SUM(K35+K36+K37+K38+K39+K40+K41)</f>
        <v>890</v>
      </c>
      <c r="L34" s="205">
        <f aca="true" t="shared" si="5" ref="L34:Y34">SUM(L35+L36+L37+L38+L39+L40+L41)</f>
        <v>298</v>
      </c>
      <c r="M34" s="205">
        <f t="shared" si="5"/>
        <v>546</v>
      </c>
      <c r="N34" s="205">
        <f t="shared" si="5"/>
        <v>122</v>
      </c>
      <c r="O34" s="205">
        <f t="shared" si="5"/>
        <v>424</v>
      </c>
      <c r="P34" s="205">
        <f t="shared" si="5"/>
        <v>0</v>
      </c>
      <c r="Q34" s="205">
        <f t="shared" si="5"/>
        <v>0</v>
      </c>
      <c r="R34" s="205">
        <f t="shared" si="5"/>
        <v>0</v>
      </c>
      <c r="S34" s="205">
        <f t="shared" si="5"/>
        <v>0</v>
      </c>
      <c r="T34" s="205">
        <f t="shared" si="5"/>
        <v>96</v>
      </c>
      <c r="U34" s="205">
        <f t="shared" si="5"/>
        <v>116</v>
      </c>
      <c r="V34" s="205">
        <f t="shared" si="5"/>
        <v>54</v>
      </c>
      <c r="W34" s="205">
        <f t="shared" si="5"/>
        <v>54</v>
      </c>
      <c r="X34" s="205">
        <f t="shared" si="5"/>
        <v>52</v>
      </c>
      <c r="Y34" s="205">
        <f t="shared" si="5"/>
        <v>190</v>
      </c>
    </row>
    <row r="35" spans="1:25" s="2" customFormat="1" ht="18" customHeight="1">
      <c r="A35" s="428" t="s">
        <v>239</v>
      </c>
      <c r="B35" s="702" t="s">
        <v>240</v>
      </c>
      <c r="C35" s="68"/>
      <c r="D35" s="68"/>
      <c r="E35" s="429"/>
      <c r="F35" s="430"/>
      <c r="G35" s="36"/>
      <c r="H35" s="36"/>
      <c r="I35" s="88"/>
      <c r="J35" s="430" t="s">
        <v>169</v>
      </c>
      <c r="K35" s="182">
        <v>56</v>
      </c>
      <c r="L35" s="431">
        <v>8</v>
      </c>
      <c r="M35" s="199">
        <v>48</v>
      </c>
      <c r="N35" s="67">
        <v>36</v>
      </c>
      <c r="O35" s="197">
        <v>12</v>
      </c>
      <c r="P35" s="333"/>
      <c r="Q35" s="390"/>
      <c r="R35" s="211"/>
      <c r="S35" s="88"/>
      <c r="T35" s="89"/>
      <c r="U35" s="89"/>
      <c r="V35" s="88"/>
      <c r="W35" s="88"/>
      <c r="X35" s="147"/>
      <c r="Y35" s="220">
        <v>68</v>
      </c>
    </row>
    <row r="36" spans="1:25" s="2" customFormat="1" ht="18" customHeight="1">
      <c r="A36" s="428" t="s">
        <v>241</v>
      </c>
      <c r="B36" s="702" t="s">
        <v>242</v>
      </c>
      <c r="C36" s="68"/>
      <c r="D36" s="68"/>
      <c r="E36" s="429"/>
      <c r="F36" s="430" t="s">
        <v>169</v>
      </c>
      <c r="G36" s="36"/>
      <c r="H36" s="36" t="s">
        <v>169</v>
      </c>
      <c r="I36" s="88"/>
      <c r="J36" s="430" t="s">
        <v>38</v>
      </c>
      <c r="K36" s="182">
        <v>220</v>
      </c>
      <c r="L36" s="431">
        <v>36</v>
      </c>
      <c r="M36" s="199">
        <v>154</v>
      </c>
      <c r="N36" s="67">
        <v>10</v>
      </c>
      <c r="O36" s="197">
        <v>144</v>
      </c>
      <c r="P36" s="333"/>
      <c r="Q36" s="390"/>
      <c r="R36" s="211"/>
      <c r="S36" s="88"/>
      <c r="T36" s="89">
        <v>34</v>
      </c>
      <c r="U36" s="89">
        <v>22</v>
      </c>
      <c r="V36" s="88">
        <v>24</v>
      </c>
      <c r="W36" s="88">
        <v>24</v>
      </c>
      <c r="X36" s="147">
        <v>22</v>
      </c>
      <c r="Y36" s="220">
        <v>24</v>
      </c>
    </row>
    <row r="37" spans="1:25" s="2" customFormat="1" ht="18" customHeight="1">
      <c r="A37" s="428" t="s">
        <v>243</v>
      </c>
      <c r="B37" s="702" t="s">
        <v>7</v>
      </c>
      <c r="C37" s="68"/>
      <c r="D37" s="68"/>
      <c r="E37" s="429"/>
      <c r="F37" s="430"/>
      <c r="G37" s="36"/>
      <c r="H37" s="36"/>
      <c r="I37" s="88"/>
      <c r="J37" s="430" t="s">
        <v>169</v>
      </c>
      <c r="K37" s="182">
        <v>102</v>
      </c>
      <c r="L37" s="431">
        <v>34</v>
      </c>
      <c r="M37" s="199">
        <v>68</v>
      </c>
      <c r="N37" s="67">
        <v>20</v>
      </c>
      <c r="O37" s="197">
        <v>48</v>
      </c>
      <c r="P37" s="333"/>
      <c r="Q37" s="390"/>
      <c r="R37" s="211"/>
      <c r="S37" s="88"/>
      <c r="T37" s="89"/>
      <c r="U37" s="89"/>
      <c r="V37" s="88"/>
      <c r="W37" s="88"/>
      <c r="X37" s="147"/>
      <c r="Y37" s="220">
        <v>68</v>
      </c>
    </row>
    <row r="38" spans="1:25" s="2" customFormat="1" ht="18" customHeight="1">
      <c r="A38" s="325" t="s">
        <v>244</v>
      </c>
      <c r="B38" s="703" t="s">
        <v>5</v>
      </c>
      <c r="C38" s="68"/>
      <c r="D38" s="68"/>
      <c r="E38" s="372" t="s">
        <v>145</v>
      </c>
      <c r="F38" s="75" t="s">
        <v>145</v>
      </c>
      <c r="G38" s="43" t="s">
        <v>145</v>
      </c>
      <c r="H38" s="37" t="s">
        <v>145</v>
      </c>
      <c r="I38" s="75" t="s">
        <v>145</v>
      </c>
      <c r="J38" s="75" t="s">
        <v>169</v>
      </c>
      <c r="K38" s="185">
        <v>392</v>
      </c>
      <c r="L38" s="222">
        <v>196</v>
      </c>
      <c r="M38" s="190">
        <v>180</v>
      </c>
      <c r="N38" s="66">
        <v>2</v>
      </c>
      <c r="O38" s="70">
        <v>178</v>
      </c>
      <c r="P38" s="329"/>
      <c r="Q38" s="353"/>
      <c r="R38" s="138"/>
      <c r="S38" s="76"/>
      <c r="T38" s="39">
        <v>30</v>
      </c>
      <c r="U38" s="39">
        <v>30</v>
      </c>
      <c r="V38" s="76">
        <v>30</v>
      </c>
      <c r="W38" s="76">
        <v>30</v>
      </c>
      <c r="X38" s="84">
        <v>30</v>
      </c>
      <c r="Y38" s="214">
        <v>30</v>
      </c>
    </row>
    <row r="39" spans="1:25" s="2" customFormat="1" ht="18" customHeight="1">
      <c r="A39" s="325" t="s">
        <v>245</v>
      </c>
      <c r="B39" s="703" t="s">
        <v>246</v>
      </c>
      <c r="C39" s="68"/>
      <c r="D39" s="68"/>
      <c r="E39" s="372"/>
      <c r="F39" s="75"/>
      <c r="G39" s="43"/>
      <c r="H39" s="37"/>
      <c r="I39" s="75"/>
      <c r="J39" s="75"/>
      <c r="K39" s="185">
        <v>40</v>
      </c>
      <c r="L39" s="222">
        <v>8</v>
      </c>
      <c r="M39" s="190">
        <v>32</v>
      </c>
      <c r="N39" s="66">
        <v>22</v>
      </c>
      <c r="O39" s="70">
        <v>10</v>
      </c>
      <c r="P39" s="329"/>
      <c r="Q39" s="353"/>
      <c r="R39" s="138"/>
      <c r="S39" s="76"/>
      <c r="T39" s="39"/>
      <c r="U39" s="39">
        <v>32</v>
      </c>
      <c r="V39" s="76"/>
      <c r="W39" s="76"/>
      <c r="X39" s="84"/>
      <c r="Y39" s="214"/>
    </row>
    <row r="40" spans="1:25" s="2" customFormat="1" ht="18" customHeight="1">
      <c r="A40" s="325" t="s">
        <v>247</v>
      </c>
      <c r="B40" s="703" t="s">
        <v>248</v>
      </c>
      <c r="C40" s="68"/>
      <c r="D40" s="68"/>
      <c r="E40" s="372"/>
      <c r="F40" s="75"/>
      <c r="G40" s="43"/>
      <c r="H40" s="38"/>
      <c r="I40" s="76"/>
      <c r="J40" s="76"/>
      <c r="K40" s="185">
        <v>40</v>
      </c>
      <c r="L40" s="222">
        <v>8</v>
      </c>
      <c r="M40" s="190">
        <v>32</v>
      </c>
      <c r="N40" s="66">
        <v>22</v>
      </c>
      <c r="O40" s="70">
        <v>10</v>
      </c>
      <c r="P40" s="329"/>
      <c r="Q40" s="353"/>
      <c r="R40" s="138"/>
      <c r="S40" s="76"/>
      <c r="T40" s="39"/>
      <c r="U40" s="39">
        <v>32</v>
      </c>
      <c r="V40" s="76"/>
      <c r="W40" s="76"/>
      <c r="X40" s="84"/>
      <c r="Y40" s="214"/>
    </row>
    <row r="41" spans="1:25" s="2" customFormat="1" ht="19.5" customHeight="1" thickBot="1">
      <c r="A41" s="325" t="s">
        <v>249</v>
      </c>
      <c r="B41" s="703" t="s">
        <v>250</v>
      </c>
      <c r="C41" s="68"/>
      <c r="D41" s="68"/>
      <c r="E41" s="372" t="s">
        <v>169</v>
      </c>
      <c r="F41" s="75"/>
      <c r="G41" s="76"/>
      <c r="H41" s="76"/>
      <c r="I41" s="76"/>
      <c r="J41" s="76"/>
      <c r="K41" s="259">
        <v>40</v>
      </c>
      <c r="L41" s="260">
        <v>8</v>
      </c>
      <c r="M41" s="190">
        <v>32</v>
      </c>
      <c r="N41" s="66">
        <v>10</v>
      </c>
      <c r="O41" s="70">
        <v>22</v>
      </c>
      <c r="P41" s="329"/>
      <c r="Q41" s="353"/>
      <c r="R41" s="138"/>
      <c r="S41" s="76"/>
      <c r="T41" s="39">
        <v>32</v>
      </c>
      <c r="U41" s="39"/>
      <c r="V41" s="76"/>
      <c r="W41" s="76"/>
      <c r="X41" s="84"/>
      <c r="Y41" s="214"/>
    </row>
    <row r="42" spans="1:25" s="26" customFormat="1" ht="24.75" customHeight="1" thickBot="1">
      <c r="A42" s="324" t="s">
        <v>16</v>
      </c>
      <c r="B42" s="327" t="s">
        <v>251</v>
      </c>
      <c r="C42" s="709"/>
      <c r="D42" s="710"/>
      <c r="E42" s="311"/>
      <c r="F42" s="311"/>
      <c r="G42" s="310"/>
      <c r="H42" s="311"/>
      <c r="I42" s="311"/>
      <c r="J42" s="312"/>
      <c r="K42" s="314">
        <f aca="true" t="shared" si="6" ref="K42:Y42">SUM(K43+K44+K45+K46+K47+K48+K49+K50+K51+K52+K53+K54+K55+K56)</f>
        <v>1285</v>
      </c>
      <c r="L42" s="314">
        <f t="shared" si="6"/>
        <v>425</v>
      </c>
      <c r="M42" s="314">
        <f t="shared" si="6"/>
        <v>942</v>
      </c>
      <c r="N42" s="314">
        <f t="shared" si="6"/>
        <v>482</v>
      </c>
      <c r="O42" s="314">
        <f t="shared" si="6"/>
        <v>460</v>
      </c>
      <c r="P42" s="314">
        <f t="shared" si="6"/>
        <v>0</v>
      </c>
      <c r="Q42" s="314">
        <f t="shared" si="6"/>
        <v>0</v>
      </c>
      <c r="R42" s="314">
        <f t="shared" si="6"/>
        <v>0</v>
      </c>
      <c r="S42" s="314">
        <f t="shared" si="6"/>
        <v>0</v>
      </c>
      <c r="T42" s="314">
        <f t="shared" si="6"/>
        <v>384</v>
      </c>
      <c r="U42" s="314">
        <f t="shared" si="6"/>
        <v>502</v>
      </c>
      <c r="V42" s="314">
        <f t="shared" si="6"/>
        <v>36</v>
      </c>
      <c r="W42" s="314">
        <f t="shared" si="6"/>
        <v>0</v>
      </c>
      <c r="X42" s="314">
        <f t="shared" si="6"/>
        <v>0</v>
      </c>
      <c r="Y42" s="314">
        <f t="shared" si="6"/>
        <v>0</v>
      </c>
    </row>
    <row r="43" spans="1:25" s="2" customFormat="1" ht="27" customHeight="1">
      <c r="A43" s="210" t="s">
        <v>26</v>
      </c>
      <c r="B43" s="702" t="s">
        <v>252</v>
      </c>
      <c r="C43" s="68"/>
      <c r="D43" s="68"/>
      <c r="E43" s="290"/>
      <c r="F43" s="137" t="s">
        <v>170</v>
      </c>
      <c r="G43" s="95"/>
      <c r="H43" s="96"/>
      <c r="I43" s="95"/>
      <c r="J43" s="322"/>
      <c r="K43" s="181">
        <v>270</v>
      </c>
      <c r="L43" s="339">
        <v>90</v>
      </c>
      <c r="M43" s="340">
        <v>170</v>
      </c>
      <c r="N43" s="336">
        <v>80</v>
      </c>
      <c r="O43" s="200">
        <v>90</v>
      </c>
      <c r="P43" s="333"/>
      <c r="Q43" s="391"/>
      <c r="R43" s="308"/>
      <c r="S43" s="137"/>
      <c r="T43" s="95">
        <v>88</v>
      </c>
      <c r="U43" s="95">
        <v>82</v>
      </c>
      <c r="V43" s="137"/>
      <c r="W43" s="137"/>
      <c r="X43" s="98"/>
      <c r="Y43" s="319"/>
    </row>
    <row r="44" spans="1:25" s="2" customFormat="1" ht="19.5" customHeight="1">
      <c r="A44" s="210" t="s">
        <v>220</v>
      </c>
      <c r="B44" s="703" t="s">
        <v>155</v>
      </c>
      <c r="C44" s="68"/>
      <c r="D44" s="68"/>
      <c r="E44" s="155" t="s">
        <v>169</v>
      </c>
      <c r="F44" s="76"/>
      <c r="G44" s="38"/>
      <c r="H44" s="38"/>
      <c r="I44" s="46"/>
      <c r="J44" s="222"/>
      <c r="K44" s="185">
        <v>84</v>
      </c>
      <c r="L44" s="186">
        <v>28</v>
      </c>
      <c r="M44" s="337">
        <v>70</v>
      </c>
      <c r="N44" s="320">
        <v>34</v>
      </c>
      <c r="O44" s="70">
        <v>36</v>
      </c>
      <c r="P44" s="329"/>
      <c r="Q44" s="392"/>
      <c r="R44" s="138"/>
      <c r="S44" s="76"/>
      <c r="T44" s="43">
        <v>70</v>
      </c>
      <c r="U44" s="43"/>
      <c r="V44" s="76"/>
      <c r="W44" s="76"/>
      <c r="X44" s="39"/>
      <c r="Y44" s="139"/>
    </row>
    <row r="45" spans="1:25" s="2" customFormat="1" ht="19.5" customHeight="1">
      <c r="A45" s="130" t="s">
        <v>144</v>
      </c>
      <c r="B45" s="703" t="s">
        <v>156</v>
      </c>
      <c r="C45" s="68"/>
      <c r="D45" s="68"/>
      <c r="E45" s="155"/>
      <c r="F45" s="76" t="s">
        <v>170</v>
      </c>
      <c r="G45" s="38"/>
      <c r="H45" s="38"/>
      <c r="I45" s="46"/>
      <c r="J45" s="222"/>
      <c r="K45" s="185">
        <v>69</v>
      </c>
      <c r="L45" s="186">
        <v>23</v>
      </c>
      <c r="M45" s="337">
        <v>46</v>
      </c>
      <c r="N45" s="320">
        <v>28</v>
      </c>
      <c r="O45" s="70">
        <v>18</v>
      </c>
      <c r="P45" s="329"/>
      <c r="Q45" s="392"/>
      <c r="R45" s="138"/>
      <c r="S45" s="76"/>
      <c r="T45" s="43"/>
      <c r="U45" s="46">
        <v>46</v>
      </c>
      <c r="V45" s="76"/>
      <c r="W45" s="76"/>
      <c r="X45" s="39"/>
      <c r="Y45" s="139"/>
    </row>
    <row r="46" spans="1:25" s="2" customFormat="1" ht="25.5" customHeight="1">
      <c r="A46" s="130" t="s">
        <v>17</v>
      </c>
      <c r="B46" s="703" t="s">
        <v>159</v>
      </c>
      <c r="C46" s="68"/>
      <c r="D46" s="68"/>
      <c r="E46" s="155"/>
      <c r="F46" s="76" t="s">
        <v>38</v>
      </c>
      <c r="G46" s="38"/>
      <c r="H46" s="38"/>
      <c r="I46" s="46"/>
      <c r="J46" s="222"/>
      <c r="K46" s="185">
        <v>150</v>
      </c>
      <c r="L46" s="186">
        <v>50</v>
      </c>
      <c r="M46" s="337">
        <v>130</v>
      </c>
      <c r="N46" s="320">
        <v>80</v>
      </c>
      <c r="O46" s="70">
        <v>50</v>
      </c>
      <c r="P46" s="329"/>
      <c r="Q46" s="392"/>
      <c r="R46" s="138"/>
      <c r="S46" s="76"/>
      <c r="T46" s="43"/>
      <c r="U46" s="43">
        <v>130</v>
      </c>
      <c r="V46" s="76"/>
      <c r="W46" s="76"/>
      <c r="X46" s="39"/>
      <c r="Y46" s="139"/>
    </row>
    <row r="47" spans="1:25" s="2" customFormat="1" ht="18" customHeight="1">
      <c r="A47" s="130" t="s">
        <v>18</v>
      </c>
      <c r="B47" s="703" t="s">
        <v>253</v>
      </c>
      <c r="C47" s="68"/>
      <c r="D47" s="68"/>
      <c r="E47" s="155" t="s">
        <v>169</v>
      </c>
      <c r="F47" s="76"/>
      <c r="G47" s="38"/>
      <c r="H47" s="38"/>
      <c r="I47" s="46"/>
      <c r="J47" s="222"/>
      <c r="K47" s="185">
        <v>69</v>
      </c>
      <c r="L47" s="186">
        <v>23</v>
      </c>
      <c r="M47" s="337">
        <v>40</v>
      </c>
      <c r="N47" s="320">
        <v>22</v>
      </c>
      <c r="O47" s="70">
        <v>18</v>
      </c>
      <c r="P47" s="329"/>
      <c r="Q47" s="392"/>
      <c r="R47" s="138"/>
      <c r="S47" s="76"/>
      <c r="T47" s="43"/>
      <c r="U47" s="43">
        <v>40</v>
      </c>
      <c r="V47" s="76"/>
      <c r="W47" s="76"/>
      <c r="X47" s="39"/>
      <c r="Y47" s="139"/>
    </row>
    <row r="48" spans="1:25" s="2" customFormat="1" ht="21" customHeight="1">
      <c r="A48" s="130" t="s">
        <v>19</v>
      </c>
      <c r="B48" s="703" t="s">
        <v>158</v>
      </c>
      <c r="C48" s="68"/>
      <c r="D48" s="68"/>
      <c r="E48" s="155"/>
      <c r="F48" s="76"/>
      <c r="G48" s="38" t="s">
        <v>38</v>
      </c>
      <c r="H48" s="38"/>
      <c r="I48" s="46"/>
      <c r="J48" s="222"/>
      <c r="K48" s="185">
        <v>90</v>
      </c>
      <c r="L48" s="186">
        <v>30</v>
      </c>
      <c r="M48" s="337">
        <v>70</v>
      </c>
      <c r="N48" s="320">
        <v>46</v>
      </c>
      <c r="O48" s="70">
        <v>24</v>
      </c>
      <c r="P48" s="329"/>
      <c r="Q48" s="392"/>
      <c r="R48" s="138"/>
      <c r="S48" s="76"/>
      <c r="T48" s="43"/>
      <c r="U48" s="43">
        <v>70</v>
      </c>
      <c r="V48" s="76"/>
      <c r="W48" s="76"/>
      <c r="X48" s="39"/>
      <c r="Y48" s="139"/>
    </row>
    <row r="49" spans="1:25" s="2" customFormat="1" ht="18.75" customHeight="1">
      <c r="A49" s="130" t="s">
        <v>23</v>
      </c>
      <c r="B49" s="703" t="s">
        <v>254</v>
      </c>
      <c r="C49" s="68"/>
      <c r="D49" s="68"/>
      <c r="E49" s="155"/>
      <c r="F49" s="76" t="s">
        <v>38</v>
      </c>
      <c r="G49" s="38"/>
      <c r="H49" s="38"/>
      <c r="I49" s="46"/>
      <c r="J49" s="222"/>
      <c r="K49" s="185">
        <v>120</v>
      </c>
      <c r="L49" s="186">
        <v>40</v>
      </c>
      <c r="M49" s="337">
        <v>80</v>
      </c>
      <c r="N49" s="321">
        <v>40</v>
      </c>
      <c r="O49" s="131">
        <v>40</v>
      </c>
      <c r="P49" s="329"/>
      <c r="Q49" s="392"/>
      <c r="R49" s="138"/>
      <c r="S49" s="76"/>
      <c r="T49" s="43"/>
      <c r="U49" s="43">
        <v>60</v>
      </c>
      <c r="V49" s="76"/>
      <c r="W49" s="76"/>
      <c r="X49" s="39"/>
      <c r="Y49" s="139"/>
    </row>
    <row r="50" spans="1:25" s="2" customFormat="1" ht="24" customHeight="1">
      <c r="A50" s="130" t="s">
        <v>24</v>
      </c>
      <c r="B50" s="703" t="s">
        <v>255</v>
      </c>
      <c r="C50" s="68"/>
      <c r="D50" s="68"/>
      <c r="E50" s="155" t="s">
        <v>38</v>
      </c>
      <c r="F50" s="76"/>
      <c r="G50" s="38"/>
      <c r="H50" s="38"/>
      <c r="I50" s="46"/>
      <c r="J50" s="222"/>
      <c r="K50" s="185">
        <v>100</v>
      </c>
      <c r="L50" s="186">
        <v>30</v>
      </c>
      <c r="M50" s="337">
        <v>70</v>
      </c>
      <c r="N50" s="320">
        <v>30</v>
      </c>
      <c r="O50" s="70">
        <v>40</v>
      </c>
      <c r="P50" s="329"/>
      <c r="Q50" s="392"/>
      <c r="R50" s="138"/>
      <c r="S50" s="76"/>
      <c r="T50" s="39">
        <v>70</v>
      </c>
      <c r="U50" s="39"/>
      <c r="V50" s="76"/>
      <c r="W50" s="76"/>
      <c r="X50" s="39"/>
      <c r="Y50" s="139"/>
    </row>
    <row r="51" spans="1:25" s="2" customFormat="1" ht="18.75" customHeight="1">
      <c r="A51" s="130" t="s">
        <v>160</v>
      </c>
      <c r="B51" s="706" t="s">
        <v>157</v>
      </c>
      <c r="C51" s="68"/>
      <c r="D51" s="68"/>
      <c r="E51" s="155" t="s">
        <v>38</v>
      </c>
      <c r="F51" s="76"/>
      <c r="G51" s="38"/>
      <c r="H51" s="38"/>
      <c r="I51" s="46"/>
      <c r="J51" s="222"/>
      <c r="K51" s="185">
        <v>48</v>
      </c>
      <c r="L51" s="186">
        <v>16</v>
      </c>
      <c r="M51" s="338">
        <v>32</v>
      </c>
      <c r="N51" s="321">
        <v>20</v>
      </c>
      <c r="O51" s="131">
        <v>12</v>
      </c>
      <c r="P51" s="329"/>
      <c r="Q51" s="392"/>
      <c r="R51" s="138"/>
      <c r="S51" s="76"/>
      <c r="T51" s="43">
        <v>32</v>
      </c>
      <c r="U51" s="43"/>
      <c r="V51" s="76"/>
      <c r="W51" s="76"/>
      <c r="X51" s="39"/>
      <c r="Y51" s="139"/>
    </row>
    <row r="52" spans="1:25" s="2" customFormat="1" ht="27.75" customHeight="1">
      <c r="A52" s="130" t="s">
        <v>161</v>
      </c>
      <c r="B52" s="706"/>
      <c r="C52" s="68"/>
      <c r="D52" s="68"/>
      <c r="E52" s="326" t="s">
        <v>169</v>
      </c>
      <c r="F52" s="135"/>
      <c r="G52" s="133"/>
      <c r="H52" s="133"/>
      <c r="I52" s="133"/>
      <c r="J52" s="323"/>
      <c r="K52" s="185">
        <v>48</v>
      </c>
      <c r="L52" s="186">
        <v>16</v>
      </c>
      <c r="M52" s="337">
        <v>32</v>
      </c>
      <c r="N52" s="195">
        <v>10</v>
      </c>
      <c r="O52" s="284">
        <v>22</v>
      </c>
      <c r="P52" s="330"/>
      <c r="Q52" s="393"/>
      <c r="R52" s="140"/>
      <c r="S52" s="136"/>
      <c r="T52" s="134">
        <v>32</v>
      </c>
      <c r="U52" s="134"/>
      <c r="V52" s="136"/>
      <c r="W52" s="234"/>
      <c r="X52" s="235"/>
      <c r="Y52" s="236"/>
    </row>
    <row r="53" spans="1:25" s="2" customFormat="1" ht="27.75" customHeight="1">
      <c r="A53" s="677" t="s">
        <v>162</v>
      </c>
      <c r="B53" s="707" t="s">
        <v>256</v>
      </c>
      <c r="C53" s="68"/>
      <c r="D53" s="68"/>
      <c r="E53" s="678"/>
      <c r="F53" s="141"/>
      <c r="G53" s="142" t="s">
        <v>169</v>
      </c>
      <c r="H53" s="142"/>
      <c r="I53" s="142"/>
      <c r="J53" s="679"/>
      <c r="K53" s="259">
        <v>54</v>
      </c>
      <c r="L53" s="186">
        <v>18</v>
      </c>
      <c r="M53" s="338">
        <v>36</v>
      </c>
      <c r="N53" s="266">
        <v>18</v>
      </c>
      <c r="O53" s="285">
        <v>18</v>
      </c>
      <c r="P53" s="331"/>
      <c r="Q53" s="394"/>
      <c r="R53" s="143"/>
      <c r="S53" s="144"/>
      <c r="T53" s="145"/>
      <c r="U53" s="145"/>
      <c r="V53" s="144">
        <v>36</v>
      </c>
      <c r="W53" s="237"/>
      <c r="X53" s="238"/>
      <c r="Y53" s="239"/>
    </row>
    <row r="54" spans="1:25" s="2" customFormat="1" ht="27.75" customHeight="1">
      <c r="A54" s="677" t="s">
        <v>175</v>
      </c>
      <c r="B54" s="707" t="s">
        <v>257</v>
      </c>
      <c r="C54" s="68"/>
      <c r="D54" s="68"/>
      <c r="E54" s="678"/>
      <c r="F54" s="141" t="s">
        <v>169</v>
      </c>
      <c r="G54" s="142"/>
      <c r="H54" s="142"/>
      <c r="I54" s="142"/>
      <c r="J54" s="679"/>
      <c r="K54" s="259">
        <v>105</v>
      </c>
      <c r="L54" s="186">
        <v>35</v>
      </c>
      <c r="M54" s="338">
        <v>80</v>
      </c>
      <c r="N54" s="266">
        <v>30</v>
      </c>
      <c r="O54" s="285">
        <v>50</v>
      </c>
      <c r="P54" s="331"/>
      <c r="Q54" s="394"/>
      <c r="R54" s="143"/>
      <c r="S54" s="144"/>
      <c r="T54" s="145">
        <v>40</v>
      </c>
      <c r="U54" s="145">
        <v>40</v>
      </c>
      <c r="V54" s="144"/>
      <c r="W54" s="237"/>
      <c r="X54" s="238"/>
      <c r="Y54" s="239"/>
    </row>
    <row r="55" spans="1:25" s="26" customFormat="1" ht="21.75" customHeight="1">
      <c r="A55" s="325" t="s">
        <v>258</v>
      </c>
      <c r="B55" s="707" t="s">
        <v>166</v>
      </c>
      <c r="C55" s="69"/>
      <c r="D55" s="69"/>
      <c r="E55" s="230"/>
      <c r="F55" s="141"/>
      <c r="G55" s="142"/>
      <c r="H55" s="142"/>
      <c r="I55" s="233"/>
      <c r="J55" s="233"/>
      <c r="K55" s="259"/>
      <c r="L55" s="186"/>
      <c r="M55" s="338">
        <v>34</v>
      </c>
      <c r="N55" s="266">
        <v>18</v>
      </c>
      <c r="O55" s="285">
        <v>16</v>
      </c>
      <c r="P55" s="331"/>
      <c r="Q55" s="394"/>
      <c r="R55" s="143"/>
      <c r="S55" s="144"/>
      <c r="T55" s="145"/>
      <c r="U55" s="145">
        <v>34</v>
      </c>
      <c r="V55" s="144"/>
      <c r="W55" s="237"/>
      <c r="X55" s="238"/>
      <c r="Y55" s="239"/>
    </row>
    <row r="56" spans="1:25" s="26" customFormat="1" ht="21.75" customHeight="1" thickBot="1">
      <c r="A56" s="316" t="s">
        <v>259</v>
      </c>
      <c r="B56" s="708" t="s">
        <v>260</v>
      </c>
      <c r="C56" s="69"/>
      <c r="D56" s="69"/>
      <c r="E56" s="291" t="s">
        <v>169</v>
      </c>
      <c r="F56" s="343"/>
      <c r="G56" s="344"/>
      <c r="H56" s="344"/>
      <c r="I56" s="345"/>
      <c r="J56" s="346"/>
      <c r="K56" s="347">
        <v>78</v>
      </c>
      <c r="L56" s="341">
        <v>26</v>
      </c>
      <c r="M56" s="348">
        <v>52</v>
      </c>
      <c r="N56" s="196">
        <v>26</v>
      </c>
      <c r="O56" s="286">
        <v>26</v>
      </c>
      <c r="P56" s="349"/>
      <c r="Q56" s="395"/>
      <c r="R56" s="350"/>
      <c r="S56" s="351"/>
      <c r="T56" s="298">
        <v>52</v>
      </c>
      <c r="U56" s="298"/>
      <c r="V56" s="351"/>
      <c r="W56" s="351"/>
      <c r="X56" s="298"/>
      <c r="Y56" s="352"/>
    </row>
    <row r="57" spans="1:25" s="26" customFormat="1" ht="24" customHeight="1" thickBot="1">
      <c r="A57" s="361" t="s">
        <v>27</v>
      </c>
      <c r="B57" s="380" t="s">
        <v>25</v>
      </c>
      <c r="C57" s="373"/>
      <c r="D57" s="317"/>
      <c r="E57" s="317"/>
      <c r="F57" s="317"/>
      <c r="G57" s="317"/>
      <c r="H57" s="317"/>
      <c r="I57" s="317"/>
      <c r="J57" s="318"/>
      <c r="K57" s="618">
        <f>SUM(K58+K65+K86+K95+K103+K116)</f>
        <v>3330</v>
      </c>
      <c r="L57" s="618">
        <f aca="true" t="shared" si="7" ref="L57:Y57">SUM(L58+L65+L86+L95+L103+L116)</f>
        <v>810</v>
      </c>
      <c r="M57" s="618">
        <f t="shared" si="7"/>
        <v>2852</v>
      </c>
      <c r="N57" s="618">
        <f t="shared" si="7"/>
        <v>976</v>
      </c>
      <c r="O57" s="618">
        <f t="shared" si="7"/>
        <v>984</v>
      </c>
      <c r="P57" s="618">
        <f t="shared" si="7"/>
        <v>0</v>
      </c>
      <c r="Q57" s="618">
        <f>SUM(Q58+Q65+Q86+Q95+Q103+Q116+Q123)</f>
        <v>1008</v>
      </c>
      <c r="R57" s="618">
        <f t="shared" si="7"/>
        <v>0</v>
      </c>
      <c r="S57" s="618">
        <f t="shared" si="7"/>
        <v>0</v>
      </c>
      <c r="T57" s="618">
        <f t="shared" si="7"/>
        <v>150</v>
      </c>
      <c r="U57" s="618">
        <f t="shared" si="7"/>
        <v>246</v>
      </c>
      <c r="V57" s="618">
        <f t="shared" si="7"/>
        <v>540</v>
      </c>
      <c r="W57" s="618">
        <f t="shared" si="7"/>
        <v>810</v>
      </c>
      <c r="X57" s="618">
        <f t="shared" si="7"/>
        <v>578</v>
      </c>
      <c r="Y57" s="618">
        <f t="shared" si="7"/>
        <v>548</v>
      </c>
    </row>
    <row r="58" spans="1:25" s="26" customFormat="1" ht="24.75" customHeight="1" thickBot="1">
      <c r="A58" s="362" t="s">
        <v>20</v>
      </c>
      <c r="B58" s="409" t="s">
        <v>261</v>
      </c>
      <c r="C58" s="374"/>
      <c r="D58" s="146"/>
      <c r="E58" s="146"/>
      <c r="F58" s="146"/>
      <c r="G58" s="146"/>
      <c r="H58" s="146"/>
      <c r="I58" s="146"/>
      <c r="J58" s="192"/>
      <c r="K58" s="313">
        <f aca="true" t="shared" si="8" ref="K58:Y58">SUM(K59+K60+K61+K62+K63)</f>
        <v>429</v>
      </c>
      <c r="L58" s="313">
        <f t="shared" si="8"/>
        <v>119</v>
      </c>
      <c r="M58" s="313">
        <f t="shared" si="8"/>
        <v>348</v>
      </c>
      <c r="N58" s="313">
        <f t="shared" si="8"/>
        <v>96</v>
      </c>
      <c r="O58" s="313">
        <f t="shared" si="8"/>
        <v>180</v>
      </c>
      <c r="P58" s="313">
        <f t="shared" si="8"/>
        <v>0</v>
      </c>
      <c r="Q58" s="313">
        <f t="shared" si="8"/>
        <v>72</v>
      </c>
      <c r="R58" s="313">
        <f t="shared" si="8"/>
        <v>0</v>
      </c>
      <c r="S58" s="313">
        <f t="shared" si="8"/>
        <v>0</v>
      </c>
      <c r="T58" s="313">
        <f t="shared" si="8"/>
        <v>150</v>
      </c>
      <c r="U58" s="313">
        <f t="shared" si="8"/>
        <v>198</v>
      </c>
      <c r="V58" s="313">
        <f t="shared" si="8"/>
        <v>0</v>
      </c>
      <c r="W58" s="313">
        <f t="shared" si="8"/>
        <v>0</v>
      </c>
      <c r="X58" s="313">
        <f t="shared" si="8"/>
        <v>0</v>
      </c>
      <c r="Y58" s="313">
        <f t="shared" si="8"/>
        <v>0</v>
      </c>
    </row>
    <row r="59" spans="1:25" s="26" customFormat="1" ht="19.5" customHeight="1">
      <c r="A59" s="287" t="s">
        <v>223</v>
      </c>
      <c r="B59" s="711" t="s">
        <v>262</v>
      </c>
      <c r="C59" s="69"/>
      <c r="D59" s="69"/>
      <c r="E59" s="290"/>
      <c r="F59" s="137" t="s">
        <v>169</v>
      </c>
      <c r="G59" s="137"/>
      <c r="H59" s="137"/>
      <c r="I59" s="95"/>
      <c r="J59" s="193"/>
      <c r="K59" s="201">
        <v>54</v>
      </c>
      <c r="L59" s="202">
        <v>18</v>
      </c>
      <c r="M59" s="189">
        <v>36</v>
      </c>
      <c r="N59" s="153">
        <v>16</v>
      </c>
      <c r="O59" s="198">
        <v>20</v>
      </c>
      <c r="P59" s="328"/>
      <c r="Q59" s="391"/>
      <c r="R59" s="215"/>
      <c r="S59" s="97"/>
      <c r="T59" s="98"/>
      <c r="U59" s="95">
        <v>36</v>
      </c>
      <c r="V59" s="99"/>
      <c r="W59" s="99"/>
      <c r="X59" s="148"/>
      <c r="Y59" s="149"/>
    </row>
    <row r="60" spans="1:25" s="26" customFormat="1" ht="27.75" customHeight="1">
      <c r="A60" s="288" t="s">
        <v>263</v>
      </c>
      <c r="B60" s="712" t="s">
        <v>264</v>
      </c>
      <c r="C60" s="69"/>
      <c r="D60" s="69"/>
      <c r="E60" s="155"/>
      <c r="F60" s="76" t="s">
        <v>38</v>
      </c>
      <c r="G60" s="76"/>
      <c r="H60" s="76"/>
      <c r="I60" s="46"/>
      <c r="J60" s="131"/>
      <c r="K60" s="195">
        <v>108</v>
      </c>
      <c r="L60" s="139">
        <v>36</v>
      </c>
      <c r="M60" s="190">
        <v>90</v>
      </c>
      <c r="N60" s="66">
        <v>50</v>
      </c>
      <c r="O60" s="70">
        <v>40</v>
      </c>
      <c r="P60" s="329"/>
      <c r="Q60" s="392"/>
      <c r="R60" s="216"/>
      <c r="S60" s="40"/>
      <c r="T60" s="39">
        <v>50</v>
      </c>
      <c r="U60" s="43">
        <v>40</v>
      </c>
      <c r="V60" s="48"/>
      <c r="W60" s="48"/>
      <c r="X60" s="86"/>
      <c r="Y60" s="150"/>
    </row>
    <row r="61" spans="1:25" s="26" customFormat="1" ht="34.5" customHeight="1">
      <c r="A61" s="288" t="s">
        <v>265</v>
      </c>
      <c r="B61" s="712" t="s">
        <v>168</v>
      </c>
      <c r="C61" s="69"/>
      <c r="D61" s="69"/>
      <c r="E61" s="155"/>
      <c r="F61" s="76" t="s">
        <v>38</v>
      </c>
      <c r="G61" s="76"/>
      <c r="H61" s="76"/>
      <c r="I61" s="46"/>
      <c r="J61" s="131"/>
      <c r="K61" s="195">
        <v>195</v>
      </c>
      <c r="L61" s="139">
        <v>65</v>
      </c>
      <c r="M61" s="190">
        <v>150</v>
      </c>
      <c r="N61" s="66">
        <v>30</v>
      </c>
      <c r="O61" s="70">
        <v>120</v>
      </c>
      <c r="P61" s="329"/>
      <c r="Q61" s="392"/>
      <c r="R61" s="216"/>
      <c r="S61" s="40"/>
      <c r="T61" s="39">
        <v>100</v>
      </c>
      <c r="U61" s="43">
        <v>50</v>
      </c>
      <c r="V61" s="48"/>
      <c r="W61" s="48"/>
      <c r="X61" s="84"/>
      <c r="Y61" s="150"/>
    </row>
    <row r="62" spans="1:25" s="26" customFormat="1" ht="27" customHeight="1">
      <c r="A62" s="289" t="s">
        <v>266</v>
      </c>
      <c r="B62" s="713" t="s">
        <v>267</v>
      </c>
      <c r="C62" s="69"/>
      <c r="D62" s="69"/>
      <c r="E62" s="155"/>
      <c r="F62" s="76" t="s">
        <v>169</v>
      </c>
      <c r="G62" s="76"/>
      <c r="H62" s="76"/>
      <c r="I62" s="46"/>
      <c r="J62" s="131"/>
      <c r="K62" s="604">
        <v>36</v>
      </c>
      <c r="L62" s="605"/>
      <c r="M62" s="606">
        <v>36</v>
      </c>
      <c r="N62" s="607"/>
      <c r="O62" s="608"/>
      <c r="P62" s="609"/>
      <c r="Q62" s="610">
        <v>36</v>
      </c>
      <c r="R62" s="216"/>
      <c r="S62" s="40"/>
      <c r="T62" s="611"/>
      <c r="U62" s="77">
        <v>36</v>
      </c>
      <c r="V62" s="48"/>
      <c r="W62" s="48"/>
      <c r="X62" s="84"/>
      <c r="Y62" s="150"/>
    </row>
    <row r="63" spans="1:25" s="26" customFormat="1" ht="21.75" customHeight="1">
      <c r="A63" s="289" t="s">
        <v>268</v>
      </c>
      <c r="B63" s="713" t="s">
        <v>269</v>
      </c>
      <c r="C63" s="69"/>
      <c r="D63" s="69"/>
      <c r="E63" s="155"/>
      <c r="F63" s="76" t="s">
        <v>169</v>
      </c>
      <c r="G63" s="76"/>
      <c r="H63" s="76"/>
      <c r="I63" s="46"/>
      <c r="J63" s="131"/>
      <c r="K63" s="604">
        <v>36</v>
      </c>
      <c r="L63" s="605"/>
      <c r="M63" s="606">
        <v>36</v>
      </c>
      <c r="N63" s="607"/>
      <c r="O63" s="608"/>
      <c r="P63" s="609"/>
      <c r="Q63" s="610">
        <v>36</v>
      </c>
      <c r="R63" s="216"/>
      <c r="S63" s="40"/>
      <c r="T63" s="611"/>
      <c r="U63" s="77">
        <v>36</v>
      </c>
      <c r="V63" s="48"/>
      <c r="W63" s="48"/>
      <c r="X63" s="84"/>
      <c r="Y63" s="150"/>
    </row>
    <row r="64" spans="1:25" s="26" customFormat="1" ht="14.25" customHeight="1" thickBot="1">
      <c r="A64" s="364"/>
      <c r="B64" s="714" t="s">
        <v>270</v>
      </c>
      <c r="C64" s="69"/>
      <c r="D64" s="69"/>
      <c r="E64" s="230"/>
      <c r="F64" s="87" t="s">
        <v>38</v>
      </c>
      <c r="G64" s="87"/>
      <c r="H64" s="87"/>
      <c r="I64" s="207"/>
      <c r="J64" s="221"/>
      <c r="K64" s="266"/>
      <c r="L64" s="242"/>
      <c r="M64" s="191"/>
      <c r="N64" s="208"/>
      <c r="O64" s="212"/>
      <c r="P64" s="332"/>
      <c r="Q64" s="396"/>
      <c r="R64" s="255"/>
      <c r="S64" s="251"/>
      <c r="T64" s="209"/>
      <c r="U64" s="207"/>
      <c r="V64" s="267"/>
      <c r="W64" s="267"/>
      <c r="X64" s="268"/>
      <c r="Y64" s="282"/>
    </row>
    <row r="65" spans="1:25" s="26" customFormat="1" ht="30" customHeight="1" thickBot="1">
      <c r="A65" s="363" t="s">
        <v>21</v>
      </c>
      <c r="B65" s="381" t="s">
        <v>271</v>
      </c>
      <c r="C65" s="682"/>
      <c r="D65" s="715"/>
      <c r="E65" s="546"/>
      <c r="F65" s="546"/>
      <c r="G65" s="546"/>
      <c r="H65" s="546"/>
      <c r="I65" s="546"/>
      <c r="J65" s="547"/>
      <c r="K65" s="315">
        <f>SUM(K66+K72+K77++K78+K79+K80+K81+K82+K83+K84)</f>
        <v>1824</v>
      </c>
      <c r="L65" s="315">
        <f aca="true" t="shared" si="9" ref="L65:Y65">SUM(L66+L72+L77++L78+L79+L80+L81+L82+L83+L84)</f>
        <v>476</v>
      </c>
      <c r="M65" s="315">
        <f t="shared" si="9"/>
        <v>1348</v>
      </c>
      <c r="N65" s="315">
        <f t="shared" si="9"/>
        <v>476</v>
      </c>
      <c r="O65" s="315">
        <f t="shared" si="9"/>
        <v>476</v>
      </c>
      <c r="P65" s="315">
        <f t="shared" si="9"/>
        <v>0</v>
      </c>
      <c r="Q65" s="315">
        <f t="shared" si="9"/>
        <v>396</v>
      </c>
      <c r="R65" s="315">
        <f t="shared" si="9"/>
        <v>0</v>
      </c>
      <c r="S65" s="315">
        <f t="shared" si="9"/>
        <v>0</v>
      </c>
      <c r="T65" s="315">
        <f t="shared" si="9"/>
        <v>0</v>
      </c>
      <c r="U65" s="315">
        <f t="shared" si="9"/>
        <v>48</v>
      </c>
      <c r="V65" s="315">
        <f t="shared" si="9"/>
        <v>540</v>
      </c>
      <c r="W65" s="315">
        <f t="shared" si="9"/>
        <v>760</v>
      </c>
      <c r="X65" s="315">
        <f t="shared" si="9"/>
        <v>0</v>
      </c>
      <c r="Y65" s="315">
        <f t="shared" si="9"/>
        <v>0</v>
      </c>
    </row>
    <row r="66" spans="1:25" s="26" customFormat="1" ht="32.25" customHeight="1" thickBot="1">
      <c r="A66" s="156" t="s">
        <v>272</v>
      </c>
      <c r="B66" s="157" t="s">
        <v>273</v>
      </c>
      <c r="C66" s="165"/>
      <c r="D66" s="163"/>
      <c r="E66" s="163"/>
      <c r="F66" s="163"/>
      <c r="G66" s="163"/>
      <c r="H66" s="163" t="s">
        <v>38</v>
      </c>
      <c r="I66" s="163"/>
      <c r="J66" s="164"/>
      <c r="K66" s="716">
        <f>SUM(K67+K68+K69+K70+K71)</f>
        <v>621</v>
      </c>
      <c r="L66" s="716">
        <f aca="true" t="shared" si="10" ref="L66:Y66">SUM(L67+L68+L69+L70+L71)</f>
        <v>207</v>
      </c>
      <c r="M66" s="716">
        <f t="shared" si="10"/>
        <v>414</v>
      </c>
      <c r="N66" s="716">
        <f t="shared" si="10"/>
        <v>200</v>
      </c>
      <c r="O66" s="716">
        <f t="shared" si="10"/>
        <v>214</v>
      </c>
      <c r="P66" s="716">
        <f t="shared" si="10"/>
        <v>0</v>
      </c>
      <c r="Q66" s="716">
        <f t="shared" si="10"/>
        <v>0</v>
      </c>
      <c r="R66" s="716">
        <f t="shared" si="10"/>
        <v>0</v>
      </c>
      <c r="S66" s="716">
        <f t="shared" si="10"/>
        <v>0</v>
      </c>
      <c r="T66" s="716">
        <f t="shared" si="10"/>
        <v>0</v>
      </c>
      <c r="U66" s="716">
        <f t="shared" si="10"/>
        <v>0</v>
      </c>
      <c r="V66" s="716">
        <f t="shared" si="10"/>
        <v>184</v>
      </c>
      <c r="W66" s="716">
        <f t="shared" si="10"/>
        <v>230</v>
      </c>
      <c r="X66" s="716">
        <f t="shared" si="10"/>
        <v>0</v>
      </c>
      <c r="Y66" s="716">
        <f t="shared" si="10"/>
        <v>0</v>
      </c>
    </row>
    <row r="67" spans="1:25" s="26" customFormat="1" ht="19.5" customHeight="1">
      <c r="A67" s="158" t="s">
        <v>163</v>
      </c>
      <c r="B67" s="154" t="s">
        <v>274</v>
      </c>
      <c r="C67" s="229"/>
      <c r="D67" s="88"/>
      <c r="E67" s="49"/>
      <c r="F67" s="89"/>
      <c r="G67" s="88"/>
      <c r="H67" s="88"/>
      <c r="I67" s="49"/>
      <c r="J67" s="200"/>
      <c r="K67" s="201">
        <v>216</v>
      </c>
      <c r="L67" s="202">
        <v>72</v>
      </c>
      <c r="M67" s="550">
        <v>144</v>
      </c>
      <c r="N67" s="553">
        <v>72</v>
      </c>
      <c r="O67" s="223">
        <v>72</v>
      </c>
      <c r="P67" s="397"/>
      <c r="Q67" s="397"/>
      <c r="R67" s="246"/>
      <c r="S67" s="247"/>
      <c r="T67" s="89"/>
      <c r="U67" s="49"/>
      <c r="V67" s="88">
        <v>72</v>
      </c>
      <c r="W67" s="88">
        <v>72</v>
      </c>
      <c r="X67" s="147"/>
      <c r="Y67" s="218"/>
    </row>
    <row r="68" spans="1:25" s="26" customFormat="1" ht="19.5" customHeight="1">
      <c r="A68" s="158" t="s">
        <v>275</v>
      </c>
      <c r="B68" s="154" t="s">
        <v>276</v>
      </c>
      <c r="C68" s="229"/>
      <c r="D68" s="88"/>
      <c r="E68" s="49"/>
      <c r="F68" s="89"/>
      <c r="G68" s="88"/>
      <c r="H68" s="88"/>
      <c r="I68" s="49"/>
      <c r="J68" s="200"/>
      <c r="K68" s="201">
        <v>54</v>
      </c>
      <c r="L68" s="202">
        <v>18</v>
      </c>
      <c r="M68" s="550">
        <v>36</v>
      </c>
      <c r="N68" s="553">
        <v>16</v>
      </c>
      <c r="O68" s="223">
        <v>20</v>
      </c>
      <c r="P68" s="397"/>
      <c r="Q68" s="397"/>
      <c r="R68" s="246"/>
      <c r="S68" s="247"/>
      <c r="T68" s="89"/>
      <c r="U68" s="49"/>
      <c r="V68" s="88"/>
      <c r="W68" s="88">
        <v>36</v>
      </c>
      <c r="X68" s="147"/>
      <c r="Y68" s="218"/>
    </row>
    <row r="69" spans="1:25" s="26" customFormat="1" ht="19.5" customHeight="1">
      <c r="A69" s="158" t="s">
        <v>164</v>
      </c>
      <c r="B69" s="154" t="s">
        <v>277</v>
      </c>
      <c r="C69" s="229"/>
      <c r="D69" s="88"/>
      <c r="E69" s="49"/>
      <c r="F69" s="89"/>
      <c r="G69" s="88"/>
      <c r="H69" s="88"/>
      <c r="I69" s="49"/>
      <c r="J69" s="200"/>
      <c r="K69" s="201">
        <v>60</v>
      </c>
      <c r="L69" s="202">
        <v>20</v>
      </c>
      <c r="M69" s="550">
        <v>40</v>
      </c>
      <c r="N69" s="553">
        <v>20</v>
      </c>
      <c r="O69" s="223">
        <v>20</v>
      </c>
      <c r="P69" s="397"/>
      <c r="Q69" s="397"/>
      <c r="R69" s="246"/>
      <c r="S69" s="247"/>
      <c r="T69" s="89"/>
      <c r="U69" s="49"/>
      <c r="V69" s="88">
        <v>40</v>
      </c>
      <c r="W69" s="88"/>
      <c r="X69" s="147"/>
      <c r="Y69" s="218"/>
    </row>
    <row r="70" spans="1:25" s="26" customFormat="1" ht="19.5" customHeight="1">
      <c r="A70" s="158" t="s">
        <v>165</v>
      </c>
      <c r="B70" s="154" t="s">
        <v>278</v>
      </c>
      <c r="C70" s="229"/>
      <c r="D70" s="88"/>
      <c r="E70" s="49"/>
      <c r="F70" s="89"/>
      <c r="G70" s="88"/>
      <c r="H70" s="88"/>
      <c r="I70" s="49"/>
      <c r="J70" s="200"/>
      <c r="K70" s="201">
        <v>75</v>
      </c>
      <c r="L70" s="202">
        <v>25</v>
      </c>
      <c r="M70" s="550">
        <v>50</v>
      </c>
      <c r="N70" s="553">
        <v>20</v>
      </c>
      <c r="O70" s="223">
        <v>30</v>
      </c>
      <c r="P70" s="397"/>
      <c r="Q70" s="397"/>
      <c r="R70" s="246"/>
      <c r="S70" s="247"/>
      <c r="T70" s="89"/>
      <c r="U70" s="49"/>
      <c r="V70" s="88"/>
      <c r="W70" s="88">
        <v>50</v>
      </c>
      <c r="X70" s="147"/>
      <c r="Y70" s="218"/>
    </row>
    <row r="71" spans="1:25" s="26" customFormat="1" ht="19.5" customHeight="1">
      <c r="A71" s="158" t="s">
        <v>228</v>
      </c>
      <c r="B71" s="154" t="s">
        <v>279</v>
      </c>
      <c r="C71" s="229"/>
      <c r="D71" s="88"/>
      <c r="E71" s="49"/>
      <c r="F71" s="89"/>
      <c r="G71" s="88"/>
      <c r="H71" s="88"/>
      <c r="I71" s="49" t="s">
        <v>280</v>
      </c>
      <c r="J71" s="200"/>
      <c r="K71" s="201">
        <v>216</v>
      </c>
      <c r="L71" s="202">
        <v>72</v>
      </c>
      <c r="M71" s="550">
        <v>144</v>
      </c>
      <c r="N71" s="553">
        <v>72</v>
      </c>
      <c r="O71" s="223">
        <v>72</v>
      </c>
      <c r="P71" s="397"/>
      <c r="Q71" s="397"/>
      <c r="R71" s="246"/>
      <c r="S71" s="247"/>
      <c r="T71" s="89"/>
      <c r="U71" s="49"/>
      <c r="V71" s="88">
        <v>72</v>
      </c>
      <c r="W71" s="88">
        <v>72</v>
      </c>
      <c r="X71" s="147"/>
      <c r="Y71" s="218"/>
    </row>
    <row r="72" spans="1:25" s="26" customFormat="1" ht="19.5" customHeight="1">
      <c r="A72" s="720" t="s">
        <v>281</v>
      </c>
      <c r="B72" s="721" t="s">
        <v>282</v>
      </c>
      <c r="C72" s="687"/>
      <c r="D72" s="688"/>
      <c r="E72" s="688"/>
      <c r="F72" s="688"/>
      <c r="G72" s="688"/>
      <c r="H72" s="688" t="s">
        <v>38</v>
      </c>
      <c r="I72" s="688"/>
      <c r="J72" s="689"/>
      <c r="K72" s="717">
        <f>SUM(K73+K74+K75+K76)</f>
        <v>753</v>
      </c>
      <c r="L72" s="717">
        <f aca="true" t="shared" si="11" ref="L72:Y72">SUM(L73+L74+L75+L76)</f>
        <v>251</v>
      </c>
      <c r="M72" s="717">
        <f t="shared" si="11"/>
        <v>502</v>
      </c>
      <c r="N72" s="717">
        <f t="shared" si="11"/>
        <v>256</v>
      </c>
      <c r="O72" s="717">
        <f t="shared" si="11"/>
        <v>246</v>
      </c>
      <c r="P72" s="717">
        <f t="shared" si="11"/>
        <v>0</v>
      </c>
      <c r="Q72" s="717">
        <f t="shared" si="11"/>
        <v>0</v>
      </c>
      <c r="R72" s="717">
        <f t="shared" si="11"/>
        <v>0</v>
      </c>
      <c r="S72" s="717">
        <f t="shared" si="11"/>
        <v>0</v>
      </c>
      <c r="T72" s="717">
        <f t="shared" si="11"/>
        <v>0</v>
      </c>
      <c r="U72" s="717">
        <f t="shared" si="11"/>
        <v>48</v>
      </c>
      <c r="V72" s="717">
        <f t="shared" si="11"/>
        <v>248</v>
      </c>
      <c r="W72" s="717">
        <f t="shared" si="11"/>
        <v>206</v>
      </c>
      <c r="X72" s="717">
        <f t="shared" si="11"/>
        <v>0</v>
      </c>
      <c r="Y72" s="717">
        <f t="shared" si="11"/>
        <v>0</v>
      </c>
    </row>
    <row r="73" spans="1:25" s="26" customFormat="1" ht="25.5" customHeight="1">
      <c r="A73" s="161" t="s">
        <v>283</v>
      </c>
      <c r="B73" s="154" t="s">
        <v>284</v>
      </c>
      <c r="C73" s="229"/>
      <c r="D73" s="88"/>
      <c r="E73" s="49"/>
      <c r="F73" s="89"/>
      <c r="G73" s="88" t="s">
        <v>38</v>
      </c>
      <c r="H73" s="88"/>
      <c r="I73" s="49"/>
      <c r="J73" s="200"/>
      <c r="K73" s="201">
        <v>216</v>
      </c>
      <c r="L73" s="202">
        <v>72</v>
      </c>
      <c r="M73" s="550">
        <v>144</v>
      </c>
      <c r="N73" s="553">
        <v>72</v>
      </c>
      <c r="O73" s="223">
        <v>72</v>
      </c>
      <c r="P73" s="397"/>
      <c r="Q73" s="397"/>
      <c r="R73" s="246"/>
      <c r="S73" s="247"/>
      <c r="T73" s="89"/>
      <c r="U73" s="49">
        <v>48</v>
      </c>
      <c r="V73" s="88">
        <v>96</v>
      </c>
      <c r="W73" s="593"/>
      <c r="X73" s="147"/>
      <c r="Y73" s="218"/>
    </row>
    <row r="74" spans="1:25" s="26" customFormat="1" ht="21.75" customHeight="1">
      <c r="A74" s="161" t="s">
        <v>285</v>
      </c>
      <c r="B74" s="154" t="s">
        <v>286</v>
      </c>
      <c r="C74" s="229"/>
      <c r="D74" s="88"/>
      <c r="E74" s="49"/>
      <c r="F74" s="89"/>
      <c r="G74" s="88"/>
      <c r="H74" s="88"/>
      <c r="I74" s="49"/>
      <c r="J74" s="200"/>
      <c r="K74" s="201">
        <v>216</v>
      </c>
      <c r="L74" s="202">
        <v>72</v>
      </c>
      <c r="M74" s="550">
        <v>144</v>
      </c>
      <c r="N74" s="553">
        <v>72</v>
      </c>
      <c r="O74" s="223">
        <v>72</v>
      </c>
      <c r="P74" s="397"/>
      <c r="Q74" s="397"/>
      <c r="R74" s="246"/>
      <c r="S74" s="247"/>
      <c r="T74" s="89"/>
      <c r="U74" s="49"/>
      <c r="V74" s="88"/>
      <c r="W74" s="88">
        <v>144</v>
      </c>
      <c r="X74" s="147"/>
      <c r="Y74" s="218"/>
    </row>
    <row r="75" spans="1:25" s="26" customFormat="1" ht="21" customHeight="1">
      <c r="A75" s="620" t="s">
        <v>287</v>
      </c>
      <c r="B75" s="621" t="s">
        <v>288</v>
      </c>
      <c r="C75" s="155"/>
      <c r="D75" s="76"/>
      <c r="E75" s="46"/>
      <c r="F75" s="46"/>
      <c r="G75" s="76"/>
      <c r="H75" s="76"/>
      <c r="I75" s="46"/>
      <c r="J75" s="131"/>
      <c r="K75" s="336">
        <v>216</v>
      </c>
      <c r="L75" s="431">
        <v>72</v>
      </c>
      <c r="M75" s="624">
        <v>144</v>
      </c>
      <c r="N75" s="321">
        <v>72</v>
      </c>
      <c r="O75" s="222">
        <v>72</v>
      </c>
      <c r="P75" s="399"/>
      <c r="Q75" s="399"/>
      <c r="R75" s="248"/>
      <c r="S75" s="249"/>
      <c r="T75" s="46"/>
      <c r="U75" s="46"/>
      <c r="V75" s="76">
        <v>82</v>
      </c>
      <c r="W75" s="76">
        <v>62</v>
      </c>
      <c r="X75" s="46"/>
      <c r="Y75" s="619"/>
    </row>
    <row r="76" spans="1:25" s="26" customFormat="1" ht="21" customHeight="1">
      <c r="A76" s="620" t="s">
        <v>289</v>
      </c>
      <c r="B76" s="85" t="s">
        <v>290</v>
      </c>
      <c r="C76" s="155"/>
      <c r="D76" s="76"/>
      <c r="E76" s="69"/>
      <c r="F76" s="69"/>
      <c r="G76" s="43" t="s">
        <v>38</v>
      </c>
      <c r="H76" s="39"/>
      <c r="I76" s="46"/>
      <c r="J76" s="131"/>
      <c r="K76" s="201">
        <v>105</v>
      </c>
      <c r="L76" s="202">
        <v>35</v>
      </c>
      <c r="M76" s="550">
        <v>70</v>
      </c>
      <c r="N76" s="320">
        <v>40</v>
      </c>
      <c r="O76" s="186">
        <v>30</v>
      </c>
      <c r="P76" s="392"/>
      <c r="Q76" s="392"/>
      <c r="R76" s="248"/>
      <c r="S76" s="249"/>
      <c r="T76" s="39"/>
      <c r="U76" s="43"/>
      <c r="V76" s="76">
        <v>70</v>
      </c>
      <c r="W76" s="76"/>
      <c r="X76" s="86"/>
      <c r="Y76" s="150"/>
    </row>
    <row r="77" spans="1:25" s="26" customFormat="1" ht="21" customHeight="1">
      <c r="A77" s="367" t="s">
        <v>291</v>
      </c>
      <c r="B77" s="722" t="s">
        <v>292</v>
      </c>
      <c r="C77" s="155"/>
      <c r="D77" s="76"/>
      <c r="E77" s="69"/>
      <c r="F77" s="69"/>
      <c r="G77" s="46"/>
      <c r="H77" s="46" t="s">
        <v>169</v>
      </c>
      <c r="I77" s="46"/>
      <c r="J77" s="131"/>
      <c r="K77" s="336">
        <v>54</v>
      </c>
      <c r="L77" s="431">
        <v>18</v>
      </c>
      <c r="M77" s="624">
        <v>36</v>
      </c>
      <c r="N77" s="321">
        <v>20</v>
      </c>
      <c r="O77" s="222">
        <v>16</v>
      </c>
      <c r="P77" s="399"/>
      <c r="Q77" s="399"/>
      <c r="R77" s="248"/>
      <c r="S77" s="249"/>
      <c r="T77" s="46"/>
      <c r="U77" s="46"/>
      <c r="V77" s="76"/>
      <c r="W77" s="76">
        <v>36</v>
      </c>
      <c r="X77" s="622"/>
      <c r="Y77" s="623"/>
    </row>
    <row r="78" spans="1:25" s="26" customFormat="1" ht="30" customHeight="1">
      <c r="A78" s="620" t="s">
        <v>293</v>
      </c>
      <c r="B78" s="621" t="s">
        <v>294</v>
      </c>
      <c r="C78" s="155"/>
      <c r="D78" s="76"/>
      <c r="E78" s="69"/>
      <c r="F78" s="69"/>
      <c r="G78" s="46" t="s">
        <v>169</v>
      </c>
      <c r="H78" s="46"/>
      <c r="I78" s="46"/>
      <c r="J78" s="46"/>
      <c r="K78" s="336">
        <v>36</v>
      </c>
      <c r="L78" s="431"/>
      <c r="M78" s="624">
        <v>36</v>
      </c>
      <c r="N78" s="321"/>
      <c r="O78" s="222"/>
      <c r="P78" s="399"/>
      <c r="Q78" s="399">
        <v>36</v>
      </c>
      <c r="R78" s="248"/>
      <c r="S78" s="249"/>
      <c r="T78" s="46"/>
      <c r="U78" s="46"/>
      <c r="V78" s="76">
        <v>36</v>
      </c>
      <c r="W78" s="76"/>
      <c r="X78" s="622"/>
      <c r="Y78" s="619"/>
    </row>
    <row r="79" spans="1:25" s="26" customFormat="1" ht="20.25" customHeight="1">
      <c r="A79" s="718" t="s">
        <v>295</v>
      </c>
      <c r="B79" s="719" t="s">
        <v>296</v>
      </c>
      <c r="C79" s="168"/>
      <c r="D79" s="166"/>
      <c r="E79" s="69"/>
      <c r="F79" s="69"/>
      <c r="G79" s="166" t="s">
        <v>169</v>
      </c>
      <c r="H79" s="166"/>
      <c r="I79" s="166"/>
      <c r="J79" s="167"/>
      <c r="K79" s="342">
        <v>36</v>
      </c>
      <c r="L79" s="204"/>
      <c r="M79" s="551">
        <v>36</v>
      </c>
      <c r="N79" s="203"/>
      <c r="O79" s="204"/>
      <c r="P79" s="398"/>
      <c r="Q79" s="398">
        <v>36</v>
      </c>
      <c r="R79" s="219"/>
      <c r="S79" s="169"/>
      <c r="T79" s="166"/>
      <c r="U79" s="170"/>
      <c r="V79" s="166">
        <v>36</v>
      </c>
      <c r="W79" s="166"/>
      <c r="X79" s="231"/>
      <c r="Y79" s="232"/>
    </row>
    <row r="80" spans="1:25" s="26" customFormat="1" ht="20.25" customHeight="1">
      <c r="A80" s="616" t="s">
        <v>297</v>
      </c>
      <c r="B80" s="279" t="s">
        <v>298</v>
      </c>
      <c r="C80" s="539"/>
      <c r="D80" s="253"/>
      <c r="E80" s="69"/>
      <c r="F80" s="69"/>
      <c r="G80" s="540" t="s">
        <v>169</v>
      </c>
      <c r="H80" s="280"/>
      <c r="I80" s="207"/>
      <c r="J80" s="541"/>
      <c r="K80" s="617">
        <v>36</v>
      </c>
      <c r="L80" s="542"/>
      <c r="M80" s="552">
        <v>36</v>
      </c>
      <c r="N80" s="554"/>
      <c r="O80" s="555"/>
      <c r="P80" s="543"/>
      <c r="Q80" s="612">
        <v>36</v>
      </c>
      <c r="R80" s="255"/>
      <c r="S80" s="251"/>
      <c r="T80" s="613"/>
      <c r="U80" s="614"/>
      <c r="V80" s="615">
        <v>36</v>
      </c>
      <c r="W80" s="615"/>
      <c r="X80" s="281"/>
      <c r="Y80" s="544"/>
    </row>
    <row r="81" spans="1:25" s="26" customFormat="1" ht="25.5" customHeight="1">
      <c r="A81" s="692" t="s">
        <v>299</v>
      </c>
      <c r="B81" s="693" t="s">
        <v>300</v>
      </c>
      <c r="C81" s="539"/>
      <c r="D81" s="253"/>
      <c r="E81" s="69"/>
      <c r="F81" s="69"/>
      <c r="G81" s="540"/>
      <c r="H81" s="280" t="s">
        <v>169</v>
      </c>
      <c r="I81" s="207"/>
      <c r="J81" s="541"/>
      <c r="K81" s="617">
        <v>72</v>
      </c>
      <c r="L81" s="542"/>
      <c r="M81" s="552">
        <v>72</v>
      </c>
      <c r="N81" s="554"/>
      <c r="O81" s="555"/>
      <c r="P81" s="543"/>
      <c r="Q81" s="612">
        <v>72</v>
      </c>
      <c r="R81" s="255"/>
      <c r="S81" s="251"/>
      <c r="T81" s="613"/>
      <c r="U81" s="614"/>
      <c r="V81" s="615"/>
      <c r="W81" s="615">
        <v>72</v>
      </c>
      <c r="X81" s="281"/>
      <c r="Y81" s="544"/>
    </row>
    <row r="82" spans="1:25" s="26" customFormat="1" ht="25.5" customHeight="1" thickBot="1">
      <c r="A82" s="690" t="s">
        <v>301</v>
      </c>
      <c r="B82" s="691" t="s">
        <v>302</v>
      </c>
      <c r="C82" s="230"/>
      <c r="D82" s="87"/>
      <c r="E82" s="69"/>
      <c r="F82" s="69"/>
      <c r="G82" s="209"/>
      <c r="H82" s="207" t="s">
        <v>169</v>
      </c>
      <c r="I82" s="207"/>
      <c r="J82" s="221"/>
      <c r="K82" s="548">
        <v>72</v>
      </c>
      <c r="L82" s="549"/>
      <c r="M82" s="552">
        <v>72</v>
      </c>
      <c r="N82" s="556"/>
      <c r="O82" s="557"/>
      <c r="P82" s="400"/>
      <c r="Q82" s="400">
        <v>72</v>
      </c>
      <c r="R82" s="255"/>
      <c r="S82" s="251"/>
      <c r="T82" s="613"/>
      <c r="U82" s="614"/>
      <c r="V82" s="615"/>
      <c r="W82" s="615">
        <v>72</v>
      </c>
      <c r="X82" s="281"/>
      <c r="Y82" s="544"/>
    </row>
    <row r="83" spans="1:25" s="26" customFormat="1" ht="25.5" customHeight="1">
      <c r="A83" s="692" t="s">
        <v>303</v>
      </c>
      <c r="B83" s="693" t="s">
        <v>304</v>
      </c>
      <c r="C83" s="539"/>
      <c r="D83" s="253"/>
      <c r="E83" s="69"/>
      <c r="F83" s="69"/>
      <c r="G83" s="540"/>
      <c r="H83" s="280" t="s">
        <v>169</v>
      </c>
      <c r="I83" s="207"/>
      <c r="J83" s="541"/>
      <c r="K83" s="617">
        <v>72</v>
      </c>
      <c r="L83" s="542"/>
      <c r="M83" s="552">
        <v>72</v>
      </c>
      <c r="N83" s="554"/>
      <c r="O83" s="555"/>
      <c r="P83" s="543"/>
      <c r="Q83" s="612">
        <v>72</v>
      </c>
      <c r="R83" s="255"/>
      <c r="S83" s="251"/>
      <c r="T83" s="613"/>
      <c r="U83" s="614"/>
      <c r="V83" s="615"/>
      <c r="W83" s="615">
        <v>72</v>
      </c>
      <c r="X83" s="281"/>
      <c r="Y83" s="544"/>
    </row>
    <row r="84" spans="1:25" s="26" customFormat="1" ht="25.5" customHeight="1">
      <c r="A84" s="692" t="s">
        <v>305</v>
      </c>
      <c r="B84" s="693" t="s">
        <v>306</v>
      </c>
      <c r="C84" s="539"/>
      <c r="D84" s="253"/>
      <c r="E84" s="69"/>
      <c r="F84" s="69"/>
      <c r="G84" s="540"/>
      <c r="H84" s="280" t="s">
        <v>169</v>
      </c>
      <c r="I84" s="207"/>
      <c r="J84" s="541"/>
      <c r="K84" s="617">
        <v>72</v>
      </c>
      <c r="L84" s="542"/>
      <c r="M84" s="552">
        <v>72</v>
      </c>
      <c r="N84" s="554"/>
      <c r="O84" s="555"/>
      <c r="P84" s="543"/>
      <c r="Q84" s="612">
        <v>72</v>
      </c>
      <c r="R84" s="255"/>
      <c r="S84" s="251"/>
      <c r="T84" s="613"/>
      <c r="U84" s="614"/>
      <c r="V84" s="615"/>
      <c r="W84" s="615">
        <v>72</v>
      </c>
      <c r="X84" s="281"/>
      <c r="Y84" s="544"/>
    </row>
    <row r="85" spans="1:25" s="26" customFormat="1" ht="17.25" customHeight="1">
      <c r="A85" s="69"/>
      <c r="B85" s="69" t="s">
        <v>270</v>
      </c>
      <c r="C85" s="69"/>
      <c r="D85" s="69"/>
      <c r="E85" s="69"/>
      <c r="F85" s="69"/>
      <c r="G85" s="69"/>
      <c r="H85" s="69" t="s">
        <v>38</v>
      </c>
      <c r="I85" s="69"/>
      <c r="J85" s="69"/>
      <c r="K85" s="69"/>
      <c r="L85" s="69"/>
      <c r="M85" s="69"/>
      <c r="N85" s="69"/>
      <c r="O85" s="69"/>
      <c r="P85" s="69"/>
      <c r="Q85" s="69"/>
      <c r="R85" s="249"/>
      <c r="S85" s="249"/>
      <c r="T85" s="39"/>
      <c r="U85" s="686"/>
      <c r="V85" s="76"/>
      <c r="W85" s="76"/>
      <c r="X85" s="86"/>
      <c r="Y85" s="86"/>
    </row>
    <row r="86" spans="1:25" s="26" customFormat="1" ht="45" customHeight="1" thickBot="1">
      <c r="A86" s="680" t="s">
        <v>22</v>
      </c>
      <c r="B86" s="681" t="s">
        <v>307</v>
      </c>
      <c r="C86" s="682"/>
      <c r="D86" s="683"/>
      <c r="E86" s="683"/>
      <c r="F86" s="683"/>
      <c r="G86" s="683"/>
      <c r="H86" s="683"/>
      <c r="I86" s="683"/>
      <c r="J86" s="684"/>
      <c r="K86" s="685">
        <f>SUM(K87+K88+K89+K90+K91+K92+K93)</f>
        <v>363</v>
      </c>
      <c r="L86" s="685">
        <f aca="true" t="shared" si="12" ref="L86:Y86">SUM(L87+L88+L89+L90+L91+L92+L93)</f>
        <v>73</v>
      </c>
      <c r="M86" s="685">
        <f t="shared" si="12"/>
        <v>290</v>
      </c>
      <c r="N86" s="685">
        <f t="shared" si="12"/>
        <v>70</v>
      </c>
      <c r="O86" s="685">
        <f t="shared" si="12"/>
        <v>76</v>
      </c>
      <c r="P86" s="685">
        <f t="shared" si="12"/>
        <v>0</v>
      </c>
      <c r="Q86" s="685">
        <f t="shared" si="12"/>
        <v>144</v>
      </c>
      <c r="R86" s="685">
        <f t="shared" si="12"/>
        <v>0</v>
      </c>
      <c r="S86" s="685">
        <f t="shared" si="12"/>
        <v>0</v>
      </c>
      <c r="T86" s="685">
        <f t="shared" si="12"/>
        <v>0</v>
      </c>
      <c r="U86" s="685">
        <f t="shared" si="12"/>
        <v>0</v>
      </c>
      <c r="V86" s="685">
        <f t="shared" si="12"/>
        <v>0</v>
      </c>
      <c r="W86" s="685">
        <f t="shared" si="12"/>
        <v>50</v>
      </c>
      <c r="X86" s="685">
        <f t="shared" si="12"/>
        <v>240</v>
      </c>
      <c r="Y86" s="685">
        <f t="shared" si="12"/>
        <v>0</v>
      </c>
    </row>
    <row r="87" spans="1:25" s="26" customFormat="1" ht="21" customHeight="1">
      <c r="A87" s="287" t="s">
        <v>308</v>
      </c>
      <c r="B87" s="382" t="s">
        <v>309</v>
      </c>
      <c r="C87" s="229"/>
      <c r="D87" s="88"/>
      <c r="E87" s="89"/>
      <c r="F87" s="89"/>
      <c r="G87" s="258"/>
      <c r="H87" s="88"/>
      <c r="I87" s="49"/>
      <c r="J87" s="200"/>
      <c r="K87" s="225">
        <v>54</v>
      </c>
      <c r="L87" s="206">
        <v>18</v>
      </c>
      <c r="M87" s="199">
        <v>36</v>
      </c>
      <c r="N87" s="67">
        <v>20</v>
      </c>
      <c r="O87" s="197">
        <v>16</v>
      </c>
      <c r="P87" s="333"/>
      <c r="Q87" s="397"/>
      <c r="R87" s="217"/>
      <c r="S87" s="90"/>
      <c r="T87" s="89"/>
      <c r="U87" s="89"/>
      <c r="V87" s="91"/>
      <c r="W87" s="91"/>
      <c r="X87" s="147">
        <v>36</v>
      </c>
      <c r="Y87" s="220"/>
    </row>
    <row r="88" spans="1:25" s="26" customFormat="1" ht="22.5" customHeight="1">
      <c r="A88" s="288" t="s">
        <v>310</v>
      </c>
      <c r="B88" s="292" t="s">
        <v>311</v>
      </c>
      <c r="C88" s="155"/>
      <c r="D88" s="76"/>
      <c r="E88" s="39"/>
      <c r="F88" s="39"/>
      <c r="G88" s="127"/>
      <c r="H88" s="76"/>
      <c r="I88" s="46"/>
      <c r="J88" s="131"/>
      <c r="K88" s="225">
        <v>54</v>
      </c>
      <c r="L88" s="206">
        <v>18</v>
      </c>
      <c r="M88" s="190">
        <v>36</v>
      </c>
      <c r="N88" s="66">
        <v>20</v>
      </c>
      <c r="O88" s="70">
        <v>16</v>
      </c>
      <c r="P88" s="329"/>
      <c r="Q88" s="392"/>
      <c r="R88" s="216"/>
      <c r="S88" s="40"/>
      <c r="T88" s="39"/>
      <c r="U88" s="39"/>
      <c r="V88" s="48"/>
      <c r="W88" s="48">
        <v>36</v>
      </c>
      <c r="X88" s="84"/>
      <c r="Y88" s="214"/>
    </row>
    <row r="89" spans="1:25" s="26" customFormat="1" ht="22.5" customHeight="1">
      <c r="A89" s="288" t="s">
        <v>312</v>
      </c>
      <c r="B89" s="292" t="s">
        <v>313</v>
      </c>
      <c r="C89" s="155"/>
      <c r="D89" s="76"/>
      <c r="E89" s="39"/>
      <c r="F89" s="39"/>
      <c r="G89" s="127"/>
      <c r="H89" s="76"/>
      <c r="I89" s="46" t="s">
        <v>169</v>
      </c>
      <c r="J89" s="131"/>
      <c r="K89" s="225">
        <v>111</v>
      </c>
      <c r="L89" s="206">
        <v>37</v>
      </c>
      <c r="M89" s="190">
        <v>74</v>
      </c>
      <c r="N89" s="66">
        <v>30</v>
      </c>
      <c r="O89" s="70">
        <v>44</v>
      </c>
      <c r="P89" s="329"/>
      <c r="Q89" s="392"/>
      <c r="R89" s="216"/>
      <c r="S89" s="40"/>
      <c r="T89" s="39"/>
      <c r="U89" s="39"/>
      <c r="V89" s="48"/>
      <c r="W89" s="48">
        <v>14</v>
      </c>
      <c r="X89" s="84">
        <v>60</v>
      </c>
      <c r="Y89" s="214"/>
    </row>
    <row r="90" spans="1:25" s="26" customFormat="1" ht="22.5" customHeight="1">
      <c r="A90" s="288" t="s">
        <v>314</v>
      </c>
      <c r="B90" s="723" t="s">
        <v>315</v>
      </c>
      <c r="C90" s="155"/>
      <c r="D90" s="76"/>
      <c r="E90" s="39"/>
      <c r="F90" s="39"/>
      <c r="G90" s="127"/>
      <c r="H90" s="76"/>
      <c r="I90" s="46"/>
      <c r="J90" s="131"/>
      <c r="K90" s="225">
        <v>36</v>
      </c>
      <c r="L90" s="206"/>
      <c r="M90" s="190">
        <v>36</v>
      </c>
      <c r="N90" s="66"/>
      <c r="O90" s="70"/>
      <c r="P90" s="329"/>
      <c r="Q90" s="392">
        <v>36</v>
      </c>
      <c r="R90" s="216"/>
      <c r="S90" s="40"/>
      <c r="T90" s="39"/>
      <c r="U90" s="39"/>
      <c r="V90" s="48"/>
      <c r="W90" s="48"/>
      <c r="X90" s="84">
        <v>36</v>
      </c>
      <c r="Y90" s="214"/>
    </row>
    <row r="91" spans="1:25" s="26" customFormat="1" ht="22.5" customHeight="1">
      <c r="A91" s="288" t="s">
        <v>316</v>
      </c>
      <c r="B91" s="723" t="s">
        <v>317</v>
      </c>
      <c r="C91" s="155"/>
      <c r="D91" s="76"/>
      <c r="E91" s="39"/>
      <c r="F91" s="39"/>
      <c r="G91" s="127"/>
      <c r="H91" s="76"/>
      <c r="I91" s="46"/>
      <c r="J91" s="131"/>
      <c r="K91" s="225">
        <v>36</v>
      </c>
      <c r="L91" s="206"/>
      <c r="M91" s="190">
        <v>36</v>
      </c>
      <c r="N91" s="66"/>
      <c r="O91" s="70"/>
      <c r="P91" s="329"/>
      <c r="Q91" s="392">
        <v>36</v>
      </c>
      <c r="R91" s="216"/>
      <c r="S91" s="40"/>
      <c r="T91" s="39"/>
      <c r="U91" s="39"/>
      <c r="V91" s="48"/>
      <c r="W91" s="48"/>
      <c r="X91" s="84">
        <v>36</v>
      </c>
      <c r="Y91" s="214"/>
    </row>
    <row r="92" spans="1:25" s="26" customFormat="1" ht="22.5" customHeight="1">
      <c r="A92" s="288" t="s">
        <v>318</v>
      </c>
      <c r="B92" s="723" t="s">
        <v>319</v>
      </c>
      <c r="C92" s="155"/>
      <c r="D92" s="76"/>
      <c r="E92" s="39"/>
      <c r="F92" s="39"/>
      <c r="G92" s="127"/>
      <c r="H92" s="76"/>
      <c r="I92" s="46" t="s">
        <v>169</v>
      </c>
      <c r="J92" s="131"/>
      <c r="K92" s="225">
        <v>36</v>
      </c>
      <c r="L92" s="206"/>
      <c r="M92" s="190">
        <v>36</v>
      </c>
      <c r="N92" s="66"/>
      <c r="O92" s="70"/>
      <c r="P92" s="329"/>
      <c r="Q92" s="392">
        <v>36</v>
      </c>
      <c r="R92" s="216"/>
      <c r="S92" s="40"/>
      <c r="T92" s="39"/>
      <c r="U92" s="39"/>
      <c r="V92" s="48"/>
      <c r="W92" s="48"/>
      <c r="X92" s="84">
        <v>36</v>
      </c>
      <c r="Y92" s="214"/>
    </row>
    <row r="93" spans="1:25" s="26" customFormat="1" ht="22.5" customHeight="1">
      <c r="A93" s="724" t="s">
        <v>320</v>
      </c>
      <c r="B93" s="723" t="s">
        <v>321</v>
      </c>
      <c r="C93" s="155"/>
      <c r="D93" s="76"/>
      <c r="E93" s="39"/>
      <c r="F93" s="39"/>
      <c r="G93" s="127"/>
      <c r="H93" s="76"/>
      <c r="I93" s="46" t="s">
        <v>169</v>
      </c>
      <c r="J93" s="131"/>
      <c r="K93" s="225">
        <v>36</v>
      </c>
      <c r="L93" s="206"/>
      <c r="M93" s="190">
        <v>36</v>
      </c>
      <c r="N93" s="66"/>
      <c r="O93" s="70"/>
      <c r="P93" s="329"/>
      <c r="Q93" s="392">
        <v>36</v>
      </c>
      <c r="R93" s="216"/>
      <c r="S93" s="40"/>
      <c r="T93" s="39"/>
      <c r="U93" s="39"/>
      <c r="V93" s="48"/>
      <c r="W93" s="48"/>
      <c r="X93" s="84">
        <v>36</v>
      </c>
      <c r="Y93" s="214"/>
    </row>
    <row r="94" spans="1:25" s="26" customFormat="1" ht="26.25" customHeight="1" thickBot="1">
      <c r="A94" s="288"/>
      <c r="B94" s="383" t="s">
        <v>270</v>
      </c>
      <c r="C94" s="155"/>
      <c r="D94" s="76"/>
      <c r="E94" s="39"/>
      <c r="F94" s="39"/>
      <c r="G94" s="93"/>
      <c r="H94" s="76"/>
      <c r="I94" s="46" t="s">
        <v>38</v>
      </c>
      <c r="J94" s="131"/>
      <c r="K94" s="195"/>
      <c r="L94" s="139"/>
      <c r="M94" s="190"/>
      <c r="N94" s="66"/>
      <c r="O94" s="70"/>
      <c r="P94" s="329"/>
      <c r="Q94" s="392"/>
      <c r="R94" s="216"/>
      <c r="S94" s="40"/>
      <c r="T94" s="39"/>
      <c r="U94" s="39"/>
      <c r="V94" s="48"/>
      <c r="W94" s="48"/>
      <c r="X94" s="84"/>
      <c r="Y94" s="214"/>
    </row>
    <row r="95" spans="1:25" s="26" customFormat="1" ht="24" customHeight="1" thickBot="1">
      <c r="A95" s="365" t="s">
        <v>31</v>
      </c>
      <c r="B95" s="269" t="s">
        <v>322</v>
      </c>
      <c r="C95" s="293"/>
      <c r="D95" s="256"/>
      <c r="E95" s="256"/>
      <c r="F95" s="256"/>
      <c r="G95" s="92"/>
      <c r="H95" s="92"/>
      <c r="I95" s="92"/>
      <c r="J95" s="257"/>
      <c r="K95" s="194">
        <f>SUM(K96+K97+K98+K99+K100+K101)</f>
        <v>270</v>
      </c>
      <c r="L95" s="194">
        <f aca="true" t="shared" si="13" ref="L95:Y95">SUM(L96+L97+L98+L99+L100+L101)</f>
        <v>54</v>
      </c>
      <c r="M95" s="194">
        <f t="shared" si="13"/>
        <v>216</v>
      </c>
      <c r="N95" s="194">
        <f t="shared" si="13"/>
        <v>54</v>
      </c>
      <c r="O95" s="194">
        <f t="shared" si="13"/>
        <v>54</v>
      </c>
      <c r="P95" s="194">
        <f t="shared" si="13"/>
        <v>0</v>
      </c>
      <c r="Q95" s="194">
        <f t="shared" si="13"/>
        <v>108</v>
      </c>
      <c r="R95" s="194">
        <f t="shared" si="13"/>
        <v>0</v>
      </c>
      <c r="S95" s="194">
        <f t="shared" si="13"/>
        <v>0</v>
      </c>
      <c r="T95" s="194">
        <f t="shared" si="13"/>
        <v>0</v>
      </c>
      <c r="U95" s="194">
        <f t="shared" si="13"/>
        <v>0</v>
      </c>
      <c r="V95" s="194">
        <f t="shared" si="13"/>
        <v>0</v>
      </c>
      <c r="W95" s="194">
        <f t="shared" si="13"/>
        <v>0</v>
      </c>
      <c r="X95" s="194">
        <f t="shared" si="13"/>
        <v>216</v>
      </c>
      <c r="Y95" s="194">
        <f t="shared" si="13"/>
        <v>0</v>
      </c>
    </row>
    <row r="96" spans="1:25" s="26" customFormat="1" ht="18.75" customHeight="1">
      <c r="A96" s="366" t="s">
        <v>151</v>
      </c>
      <c r="B96" s="384" t="s">
        <v>323</v>
      </c>
      <c r="C96" s="294"/>
      <c r="D96" s="173"/>
      <c r="E96" s="95"/>
      <c r="F96" s="98"/>
      <c r="G96" s="137"/>
      <c r="H96" s="137"/>
      <c r="I96" s="95"/>
      <c r="J96" s="193"/>
      <c r="K96" s="226">
        <v>54</v>
      </c>
      <c r="L96" s="283">
        <v>18</v>
      </c>
      <c r="M96" s="189">
        <v>36</v>
      </c>
      <c r="N96" s="153">
        <v>18</v>
      </c>
      <c r="O96" s="198">
        <v>18</v>
      </c>
      <c r="P96" s="328"/>
      <c r="Q96" s="391"/>
      <c r="R96" s="254"/>
      <c r="S96" s="250"/>
      <c r="T96" s="98"/>
      <c r="U96" s="95"/>
      <c r="V96" s="137"/>
      <c r="W96" s="137"/>
      <c r="X96" s="174">
        <v>36</v>
      </c>
      <c r="Y96" s="175"/>
    </row>
    <row r="97" spans="1:25" s="26" customFormat="1" ht="21" customHeight="1">
      <c r="A97" s="367" t="s">
        <v>152</v>
      </c>
      <c r="B97" s="385" t="s">
        <v>324</v>
      </c>
      <c r="C97" s="295"/>
      <c r="D97" s="172"/>
      <c r="E97" s="46"/>
      <c r="F97" s="35"/>
      <c r="G97" s="76"/>
      <c r="H97" s="76"/>
      <c r="I97" s="46"/>
      <c r="J97" s="131"/>
      <c r="K97" s="227">
        <v>54</v>
      </c>
      <c r="L97" s="284">
        <v>18</v>
      </c>
      <c r="M97" s="190">
        <v>36</v>
      </c>
      <c r="N97" s="132">
        <v>18</v>
      </c>
      <c r="O97" s="131">
        <v>18</v>
      </c>
      <c r="P97" s="334"/>
      <c r="Q97" s="399"/>
      <c r="R97" s="248"/>
      <c r="S97" s="249"/>
      <c r="T97" s="39"/>
      <c r="U97" s="43"/>
      <c r="V97" s="76"/>
      <c r="W97" s="252"/>
      <c r="X97" s="69">
        <v>36</v>
      </c>
      <c r="Y97" s="176"/>
    </row>
    <row r="98" spans="1:25" s="26" customFormat="1" ht="21" customHeight="1">
      <c r="A98" s="367" t="s">
        <v>167</v>
      </c>
      <c r="B98" s="385" t="s">
        <v>325</v>
      </c>
      <c r="C98" s="295"/>
      <c r="D98" s="172"/>
      <c r="E98" s="46"/>
      <c r="F98" s="241"/>
      <c r="G98" s="76"/>
      <c r="H98" s="76"/>
      <c r="I98" s="46"/>
      <c r="J98" s="131"/>
      <c r="K98" s="227">
        <v>54</v>
      </c>
      <c r="L98" s="284">
        <v>18</v>
      </c>
      <c r="M98" s="190">
        <v>36</v>
      </c>
      <c r="N98" s="132">
        <v>18</v>
      </c>
      <c r="O98" s="131">
        <v>18</v>
      </c>
      <c r="P98" s="334"/>
      <c r="Q98" s="399"/>
      <c r="R98" s="248"/>
      <c r="S98" s="249"/>
      <c r="T98" s="39"/>
      <c r="U98" s="43"/>
      <c r="V98" s="76"/>
      <c r="W98" s="252"/>
      <c r="X98" s="69">
        <v>36</v>
      </c>
      <c r="Y98" s="176"/>
    </row>
    <row r="99" spans="1:25" s="26" customFormat="1" ht="21" customHeight="1">
      <c r="A99" s="367" t="s">
        <v>326</v>
      </c>
      <c r="B99" s="385" t="s">
        <v>327</v>
      </c>
      <c r="C99" s="295"/>
      <c r="D99" s="172"/>
      <c r="E99" s="46"/>
      <c r="F99" s="241"/>
      <c r="G99" s="76"/>
      <c r="H99" s="76"/>
      <c r="I99" s="46"/>
      <c r="J99" s="131"/>
      <c r="K99" s="227">
        <v>36</v>
      </c>
      <c r="L99" s="284"/>
      <c r="M99" s="190">
        <v>36</v>
      </c>
      <c r="N99" s="132"/>
      <c r="O99" s="131"/>
      <c r="P99" s="334"/>
      <c r="Q99" s="399">
        <v>36</v>
      </c>
      <c r="R99" s="248"/>
      <c r="S99" s="249"/>
      <c r="T99" s="39"/>
      <c r="U99" s="43"/>
      <c r="V99" s="76"/>
      <c r="W99" s="252"/>
      <c r="X99" s="69">
        <v>36</v>
      </c>
      <c r="Y99" s="176"/>
    </row>
    <row r="100" spans="1:25" s="26" customFormat="1" ht="21" customHeight="1">
      <c r="A100" s="367" t="s">
        <v>328</v>
      </c>
      <c r="B100" s="385" t="s">
        <v>329</v>
      </c>
      <c r="C100" s="295"/>
      <c r="D100" s="172"/>
      <c r="E100" s="46"/>
      <c r="F100" s="241"/>
      <c r="G100" s="76"/>
      <c r="H100" s="76"/>
      <c r="I100" s="46" t="s">
        <v>169</v>
      </c>
      <c r="J100" s="131"/>
      <c r="K100" s="227">
        <v>36</v>
      </c>
      <c r="L100" s="284"/>
      <c r="M100" s="190">
        <v>36</v>
      </c>
      <c r="N100" s="132"/>
      <c r="O100" s="131"/>
      <c r="P100" s="334"/>
      <c r="Q100" s="399">
        <v>36</v>
      </c>
      <c r="R100" s="248"/>
      <c r="S100" s="249"/>
      <c r="T100" s="39"/>
      <c r="U100" s="43"/>
      <c r="V100" s="76"/>
      <c r="W100" s="252"/>
      <c r="X100" s="69">
        <v>36</v>
      </c>
      <c r="Y100" s="176"/>
    </row>
    <row r="101" spans="1:25" s="26" customFormat="1" ht="24" customHeight="1">
      <c r="A101" s="367" t="s">
        <v>330</v>
      </c>
      <c r="B101" s="385" t="s">
        <v>331</v>
      </c>
      <c r="C101" s="295"/>
      <c r="D101" s="172"/>
      <c r="E101" s="39"/>
      <c r="F101" s="209"/>
      <c r="G101" s="76"/>
      <c r="H101" s="76"/>
      <c r="I101" s="46" t="s">
        <v>169</v>
      </c>
      <c r="J101" s="131"/>
      <c r="K101" s="228">
        <v>36</v>
      </c>
      <c r="L101" s="284"/>
      <c r="M101" s="190">
        <v>36</v>
      </c>
      <c r="N101" s="132"/>
      <c r="O101" s="131"/>
      <c r="P101" s="334"/>
      <c r="Q101" s="399">
        <v>36</v>
      </c>
      <c r="R101" s="248"/>
      <c r="S101" s="249"/>
      <c r="T101" s="39"/>
      <c r="U101" s="43"/>
      <c r="V101" s="76"/>
      <c r="W101" s="252"/>
      <c r="X101" s="69">
        <v>36</v>
      </c>
      <c r="Y101" s="176"/>
    </row>
    <row r="102" spans="1:25" s="26" customFormat="1" ht="23.25" customHeight="1">
      <c r="A102" s="289"/>
      <c r="B102" s="160" t="s">
        <v>270</v>
      </c>
      <c r="C102" s="295"/>
      <c r="D102" s="172"/>
      <c r="E102" s="35"/>
      <c r="F102" s="209"/>
      <c r="G102" s="76"/>
      <c r="H102" s="76"/>
      <c r="I102" s="46" t="s">
        <v>38</v>
      </c>
      <c r="J102" s="131"/>
      <c r="K102" s="228"/>
      <c r="L102" s="284"/>
      <c r="M102" s="190"/>
      <c r="N102" s="132"/>
      <c r="O102" s="131"/>
      <c r="P102" s="334"/>
      <c r="Q102" s="399"/>
      <c r="R102" s="248"/>
      <c r="S102" s="249"/>
      <c r="T102" s="39"/>
      <c r="U102" s="43"/>
      <c r="V102" s="76"/>
      <c r="W102" s="252"/>
      <c r="X102" s="69"/>
      <c r="Y102" s="176"/>
    </row>
    <row r="103" spans="1:25" s="26" customFormat="1" ht="29.25" customHeight="1">
      <c r="A103" s="696" t="s">
        <v>332</v>
      </c>
      <c r="B103" s="725" t="s">
        <v>333</v>
      </c>
      <c r="C103" s="697"/>
      <c r="D103" s="698"/>
      <c r="E103" s="698"/>
      <c r="F103" s="699"/>
      <c r="G103" s="699"/>
      <c r="H103" s="699"/>
      <c r="I103" s="699"/>
      <c r="J103" s="700"/>
      <c r="K103" s="701">
        <f>SUM(K104+K112+K113+K114)</f>
        <v>156</v>
      </c>
      <c r="L103" s="701">
        <f aca="true" t="shared" si="14" ref="L103:Y103">SUM(L104+L112+L113+L114)</f>
        <v>16</v>
      </c>
      <c r="M103" s="701">
        <f t="shared" si="14"/>
        <v>434</v>
      </c>
      <c r="N103" s="701">
        <f t="shared" si="14"/>
        <v>200</v>
      </c>
      <c r="O103" s="701">
        <f t="shared" si="14"/>
        <v>134</v>
      </c>
      <c r="P103" s="701">
        <f t="shared" si="14"/>
        <v>0</v>
      </c>
      <c r="Q103" s="701">
        <f t="shared" si="14"/>
        <v>108</v>
      </c>
      <c r="R103" s="701">
        <f t="shared" si="14"/>
        <v>0</v>
      </c>
      <c r="S103" s="701">
        <f t="shared" si="14"/>
        <v>0</v>
      </c>
      <c r="T103" s="701">
        <f t="shared" si="14"/>
        <v>0</v>
      </c>
      <c r="U103" s="701">
        <f t="shared" si="14"/>
        <v>0</v>
      </c>
      <c r="V103" s="701">
        <f t="shared" si="14"/>
        <v>0</v>
      </c>
      <c r="W103" s="701">
        <f t="shared" si="14"/>
        <v>0</v>
      </c>
      <c r="X103" s="701">
        <f t="shared" si="14"/>
        <v>122</v>
      </c>
      <c r="Y103" s="701">
        <f t="shared" si="14"/>
        <v>320</v>
      </c>
    </row>
    <row r="104" spans="1:25" s="26" customFormat="1" ht="23.25" customHeight="1">
      <c r="A104" s="162" t="s">
        <v>334</v>
      </c>
      <c r="B104" s="695" t="s">
        <v>335</v>
      </c>
      <c r="C104" s="296"/>
      <c r="D104" s="240"/>
      <c r="E104" s="241"/>
      <c r="F104" s="209"/>
      <c r="G104" s="87"/>
      <c r="H104" s="87"/>
      <c r="I104" s="207"/>
      <c r="J104" s="221" t="s">
        <v>38</v>
      </c>
      <c r="K104" s="694">
        <f>SUM(K105+K106+K107+K108+K109+K110+K111)</f>
        <v>0</v>
      </c>
      <c r="L104" s="694">
        <f aca="true" t="shared" si="15" ref="L104:Y104">SUM(L105+L106+L107+L108+L109+L110+L111)</f>
        <v>0</v>
      </c>
      <c r="M104" s="694">
        <f t="shared" si="15"/>
        <v>294</v>
      </c>
      <c r="N104" s="694">
        <f t="shared" si="15"/>
        <v>190</v>
      </c>
      <c r="O104" s="694">
        <f t="shared" si="15"/>
        <v>112</v>
      </c>
      <c r="P104" s="694">
        <f t="shared" si="15"/>
        <v>0</v>
      </c>
      <c r="Q104" s="694">
        <f t="shared" si="15"/>
        <v>0</v>
      </c>
      <c r="R104" s="694">
        <f t="shared" si="15"/>
        <v>0</v>
      </c>
      <c r="S104" s="694">
        <f t="shared" si="15"/>
        <v>0</v>
      </c>
      <c r="T104" s="694">
        <f t="shared" si="15"/>
        <v>0</v>
      </c>
      <c r="U104" s="694">
        <f t="shared" si="15"/>
        <v>0</v>
      </c>
      <c r="V104" s="694">
        <f t="shared" si="15"/>
        <v>0</v>
      </c>
      <c r="W104" s="694">
        <f t="shared" si="15"/>
        <v>0</v>
      </c>
      <c r="X104" s="694">
        <f t="shared" si="15"/>
        <v>86</v>
      </c>
      <c r="Y104" s="694">
        <f t="shared" si="15"/>
        <v>216</v>
      </c>
    </row>
    <row r="105" spans="1:25" s="26" customFormat="1" ht="23.25" customHeight="1">
      <c r="A105" s="159" t="s">
        <v>336</v>
      </c>
      <c r="B105" s="279" t="s">
        <v>337</v>
      </c>
      <c r="C105" s="296"/>
      <c r="D105" s="240"/>
      <c r="E105" s="241"/>
      <c r="F105" s="209"/>
      <c r="G105" s="87"/>
      <c r="H105" s="87"/>
      <c r="I105" s="207"/>
      <c r="J105" s="221"/>
      <c r="K105" s="694"/>
      <c r="L105" s="285"/>
      <c r="M105" s="191">
        <v>74</v>
      </c>
      <c r="N105" s="243">
        <v>50</v>
      </c>
      <c r="O105" s="221">
        <v>24</v>
      </c>
      <c r="P105" s="335"/>
      <c r="Q105" s="400"/>
      <c r="R105" s="255"/>
      <c r="S105" s="251"/>
      <c r="T105" s="209"/>
      <c r="U105" s="207"/>
      <c r="V105" s="87"/>
      <c r="W105" s="253"/>
      <c r="X105" s="244"/>
      <c r="Y105" s="245">
        <v>74</v>
      </c>
    </row>
    <row r="106" spans="1:25" s="26" customFormat="1" ht="23.25" customHeight="1">
      <c r="A106" s="159" t="s">
        <v>338</v>
      </c>
      <c r="B106" s="279" t="s">
        <v>339</v>
      </c>
      <c r="C106" s="296"/>
      <c r="D106" s="240"/>
      <c r="E106" s="241"/>
      <c r="F106" s="209"/>
      <c r="G106" s="87"/>
      <c r="H106" s="87"/>
      <c r="I106" s="207"/>
      <c r="J106" s="221"/>
      <c r="K106" s="694"/>
      <c r="L106" s="285"/>
      <c r="M106" s="191">
        <v>52</v>
      </c>
      <c r="N106" s="243">
        <v>30</v>
      </c>
      <c r="O106" s="221">
        <v>22</v>
      </c>
      <c r="P106" s="335"/>
      <c r="Q106" s="400"/>
      <c r="R106" s="255"/>
      <c r="S106" s="251"/>
      <c r="T106" s="209"/>
      <c r="U106" s="207"/>
      <c r="V106" s="87"/>
      <c r="W106" s="253"/>
      <c r="X106" s="244"/>
      <c r="Y106" s="245">
        <v>52</v>
      </c>
    </row>
    <row r="107" spans="1:25" s="26" customFormat="1" ht="23.25" customHeight="1">
      <c r="A107" s="159" t="s">
        <v>340</v>
      </c>
      <c r="B107" s="279" t="s">
        <v>341</v>
      </c>
      <c r="C107" s="296"/>
      <c r="D107" s="240"/>
      <c r="E107" s="241"/>
      <c r="F107" s="209"/>
      <c r="G107" s="87"/>
      <c r="H107" s="87"/>
      <c r="I107" s="207"/>
      <c r="J107" s="221"/>
      <c r="K107" s="694"/>
      <c r="L107" s="285"/>
      <c r="M107" s="191">
        <v>50</v>
      </c>
      <c r="N107" s="243">
        <v>30</v>
      </c>
      <c r="O107" s="221">
        <v>20</v>
      </c>
      <c r="P107" s="335"/>
      <c r="Q107" s="400"/>
      <c r="R107" s="255"/>
      <c r="S107" s="251"/>
      <c r="T107" s="209"/>
      <c r="U107" s="207"/>
      <c r="V107" s="87"/>
      <c r="W107" s="253"/>
      <c r="X107" s="244">
        <v>50</v>
      </c>
      <c r="Y107" s="245"/>
    </row>
    <row r="108" spans="1:25" s="26" customFormat="1" ht="23.25" customHeight="1">
      <c r="A108" s="159" t="s">
        <v>342</v>
      </c>
      <c r="B108" s="279" t="s">
        <v>343</v>
      </c>
      <c r="C108" s="296"/>
      <c r="D108" s="240"/>
      <c r="E108" s="241"/>
      <c r="F108" s="209"/>
      <c r="G108" s="87"/>
      <c r="H108" s="87"/>
      <c r="I108" s="207"/>
      <c r="J108" s="221"/>
      <c r="K108" s="694"/>
      <c r="L108" s="285"/>
      <c r="M108" s="191">
        <v>36</v>
      </c>
      <c r="N108" s="243">
        <v>20</v>
      </c>
      <c r="O108" s="221">
        <v>16</v>
      </c>
      <c r="P108" s="335"/>
      <c r="Q108" s="400"/>
      <c r="R108" s="255"/>
      <c r="S108" s="251"/>
      <c r="T108" s="209"/>
      <c r="U108" s="207"/>
      <c r="V108" s="87"/>
      <c r="W108" s="253"/>
      <c r="X108" s="244">
        <v>36</v>
      </c>
      <c r="Y108" s="245"/>
    </row>
    <row r="109" spans="1:25" s="26" customFormat="1" ht="23.25" customHeight="1">
      <c r="A109" s="159" t="s">
        <v>344</v>
      </c>
      <c r="B109" s="279" t="s">
        <v>345</v>
      </c>
      <c r="C109" s="296"/>
      <c r="D109" s="240"/>
      <c r="E109" s="241"/>
      <c r="F109" s="209"/>
      <c r="G109" s="87"/>
      <c r="H109" s="87"/>
      <c r="I109" s="207"/>
      <c r="J109" s="221"/>
      <c r="K109" s="694"/>
      <c r="L109" s="285"/>
      <c r="M109" s="191">
        <v>34</v>
      </c>
      <c r="N109" s="243">
        <v>20</v>
      </c>
      <c r="O109" s="221">
        <v>14</v>
      </c>
      <c r="P109" s="335"/>
      <c r="Q109" s="400"/>
      <c r="R109" s="255"/>
      <c r="S109" s="251"/>
      <c r="T109" s="209"/>
      <c r="U109" s="207"/>
      <c r="V109" s="87"/>
      <c r="W109" s="253"/>
      <c r="X109" s="244"/>
      <c r="Y109" s="245">
        <v>34</v>
      </c>
    </row>
    <row r="110" spans="1:25" s="26" customFormat="1" ht="23.25" customHeight="1">
      <c r="A110" s="159" t="s">
        <v>346</v>
      </c>
      <c r="B110" s="279" t="s">
        <v>347</v>
      </c>
      <c r="C110" s="296"/>
      <c r="D110" s="240"/>
      <c r="E110" s="241"/>
      <c r="F110" s="209"/>
      <c r="G110" s="87"/>
      <c r="H110" s="87"/>
      <c r="I110" s="207"/>
      <c r="J110" s="221"/>
      <c r="K110" s="694"/>
      <c r="L110" s="285"/>
      <c r="M110" s="191">
        <v>20</v>
      </c>
      <c r="N110" s="243">
        <v>20</v>
      </c>
      <c r="O110" s="221">
        <v>8</v>
      </c>
      <c r="P110" s="335"/>
      <c r="Q110" s="400"/>
      <c r="R110" s="255"/>
      <c r="S110" s="251"/>
      <c r="T110" s="209"/>
      <c r="U110" s="207"/>
      <c r="V110" s="87"/>
      <c r="W110" s="253"/>
      <c r="X110" s="244"/>
      <c r="Y110" s="245">
        <v>28</v>
      </c>
    </row>
    <row r="111" spans="1:25" s="26" customFormat="1" ht="23.25" customHeight="1">
      <c r="A111" s="159" t="s">
        <v>348</v>
      </c>
      <c r="B111" s="279" t="s">
        <v>349</v>
      </c>
      <c r="C111" s="296"/>
      <c r="D111" s="240"/>
      <c r="E111" s="241"/>
      <c r="F111" s="209"/>
      <c r="G111" s="87"/>
      <c r="H111" s="87"/>
      <c r="I111" s="207"/>
      <c r="J111" s="221"/>
      <c r="K111" s="694"/>
      <c r="L111" s="285"/>
      <c r="M111" s="191">
        <v>28</v>
      </c>
      <c r="N111" s="243">
        <v>20</v>
      </c>
      <c r="O111" s="221">
        <v>8</v>
      </c>
      <c r="P111" s="335"/>
      <c r="Q111" s="400"/>
      <c r="R111" s="255"/>
      <c r="S111" s="251"/>
      <c r="T111" s="209"/>
      <c r="U111" s="207"/>
      <c r="V111" s="87"/>
      <c r="W111" s="253"/>
      <c r="X111" s="244"/>
      <c r="Y111" s="245">
        <v>28</v>
      </c>
    </row>
    <row r="112" spans="1:25" s="26" customFormat="1" ht="23.25" customHeight="1">
      <c r="A112" s="162" t="s">
        <v>350</v>
      </c>
      <c r="B112" s="695" t="s">
        <v>351</v>
      </c>
      <c r="C112" s="296"/>
      <c r="D112" s="240"/>
      <c r="E112" s="241"/>
      <c r="F112" s="209"/>
      <c r="G112" s="87"/>
      <c r="H112" s="87"/>
      <c r="I112" s="207"/>
      <c r="J112" s="221"/>
      <c r="K112" s="694">
        <v>48</v>
      </c>
      <c r="L112" s="285">
        <v>16</v>
      </c>
      <c r="M112" s="191">
        <v>32</v>
      </c>
      <c r="N112" s="243">
        <v>10</v>
      </c>
      <c r="O112" s="221">
        <v>22</v>
      </c>
      <c r="P112" s="335"/>
      <c r="Q112" s="400"/>
      <c r="R112" s="255"/>
      <c r="S112" s="251"/>
      <c r="T112" s="209"/>
      <c r="U112" s="207"/>
      <c r="V112" s="87"/>
      <c r="W112" s="253"/>
      <c r="X112" s="244"/>
      <c r="Y112" s="245">
        <v>32</v>
      </c>
    </row>
    <row r="113" spans="1:25" s="26" customFormat="1" ht="23.25" customHeight="1">
      <c r="A113" s="159" t="s">
        <v>352</v>
      </c>
      <c r="B113" s="279" t="s">
        <v>353</v>
      </c>
      <c r="C113" s="296"/>
      <c r="D113" s="240"/>
      <c r="E113" s="241"/>
      <c r="F113" s="209"/>
      <c r="G113" s="87"/>
      <c r="H113" s="87"/>
      <c r="I113" s="207"/>
      <c r="J113" s="221"/>
      <c r="K113" s="694">
        <v>36</v>
      </c>
      <c r="L113" s="285"/>
      <c r="M113" s="191">
        <v>36</v>
      </c>
      <c r="N113" s="243"/>
      <c r="O113" s="221"/>
      <c r="P113" s="335"/>
      <c r="Q113" s="400">
        <v>36</v>
      </c>
      <c r="R113" s="255"/>
      <c r="S113" s="251"/>
      <c r="T113" s="209"/>
      <c r="U113" s="207"/>
      <c r="V113" s="87"/>
      <c r="W113" s="253"/>
      <c r="X113" s="244">
        <v>36</v>
      </c>
      <c r="Y113" s="245"/>
    </row>
    <row r="114" spans="1:25" s="26" customFormat="1" ht="23.25" customHeight="1">
      <c r="A114" s="159" t="s">
        <v>354</v>
      </c>
      <c r="B114" s="279" t="s">
        <v>355</v>
      </c>
      <c r="C114" s="296"/>
      <c r="D114" s="240"/>
      <c r="E114" s="241"/>
      <c r="F114" s="209"/>
      <c r="G114" s="87"/>
      <c r="H114" s="87"/>
      <c r="I114" s="207"/>
      <c r="J114" s="221" t="s">
        <v>169</v>
      </c>
      <c r="K114" s="694">
        <v>72</v>
      </c>
      <c r="L114" s="285"/>
      <c r="M114" s="191">
        <v>72</v>
      </c>
      <c r="N114" s="243"/>
      <c r="O114" s="221"/>
      <c r="P114" s="335"/>
      <c r="Q114" s="400">
        <v>72</v>
      </c>
      <c r="R114" s="255"/>
      <c r="S114" s="251"/>
      <c r="T114" s="209"/>
      <c r="U114" s="207"/>
      <c r="V114" s="87"/>
      <c r="W114" s="253"/>
      <c r="X114" s="244"/>
      <c r="Y114" s="245">
        <v>72</v>
      </c>
    </row>
    <row r="115" spans="1:25" s="26" customFormat="1" ht="23.25" customHeight="1">
      <c r="A115" s="159"/>
      <c r="B115" s="279" t="s">
        <v>270</v>
      </c>
      <c r="C115" s="296"/>
      <c r="D115" s="240"/>
      <c r="E115" s="241"/>
      <c r="F115" s="209"/>
      <c r="G115" s="87"/>
      <c r="H115" s="87"/>
      <c r="I115" s="207"/>
      <c r="J115" s="221" t="s">
        <v>38</v>
      </c>
      <c r="K115" s="694"/>
      <c r="L115" s="285"/>
      <c r="M115" s="191"/>
      <c r="N115" s="243"/>
      <c r="O115" s="221"/>
      <c r="P115" s="335"/>
      <c r="Q115" s="400"/>
      <c r="R115" s="255"/>
      <c r="S115" s="251"/>
      <c r="T115" s="209"/>
      <c r="U115" s="207"/>
      <c r="V115" s="87"/>
      <c r="W115" s="253"/>
      <c r="X115" s="244"/>
      <c r="Y115" s="245"/>
    </row>
    <row r="116" spans="1:25" s="26" customFormat="1" ht="23.25" customHeight="1">
      <c r="A116" s="696" t="s">
        <v>356</v>
      </c>
      <c r="B116" s="725" t="s">
        <v>357</v>
      </c>
      <c r="C116" s="697"/>
      <c r="D116" s="698"/>
      <c r="E116" s="698"/>
      <c r="F116" s="699"/>
      <c r="G116" s="699"/>
      <c r="H116" s="699"/>
      <c r="I116" s="699"/>
      <c r="J116" s="700"/>
      <c r="K116" s="726">
        <f>SUM(K117+K118+K119+K120+K121)</f>
        <v>288</v>
      </c>
      <c r="L116" s="726">
        <f aca="true" t="shared" si="16" ref="L116:Y116">SUM(L117+L118+L119+L120+L121)</f>
        <v>72</v>
      </c>
      <c r="M116" s="726">
        <f t="shared" si="16"/>
        <v>216</v>
      </c>
      <c r="N116" s="726">
        <f t="shared" si="16"/>
        <v>80</v>
      </c>
      <c r="O116" s="726">
        <f t="shared" si="16"/>
        <v>64</v>
      </c>
      <c r="P116" s="726">
        <f t="shared" si="16"/>
        <v>0</v>
      </c>
      <c r="Q116" s="726">
        <f t="shared" si="16"/>
        <v>72</v>
      </c>
      <c r="R116" s="726">
        <f t="shared" si="16"/>
        <v>0</v>
      </c>
      <c r="S116" s="726">
        <f t="shared" si="16"/>
        <v>0</v>
      </c>
      <c r="T116" s="726">
        <f t="shared" si="16"/>
        <v>0</v>
      </c>
      <c r="U116" s="726">
        <f t="shared" si="16"/>
        <v>0</v>
      </c>
      <c r="V116" s="726">
        <f t="shared" si="16"/>
        <v>0</v>
      </c>
      <c r="W116" s="726">
        <f t="shared" si="16"/>
        <v>0</v>
      </c>
      <c r="X116" s="726">
        <f t="shared" si="16"/>
        <v>0</v>
      </c>
      <c r="Y116" s="726">
        <f t="shared" si="16"/>
        <v>228</v>
      </c>
    </row>
    <row r="117" spans="1:25" s="26" customFormat="1" ht="23.25" customHeight="1">
      <c r="A117" s="159" t="s">
        <v>358</v>
      </c>
      <c r="B117" s="279" t="s">
        <v>359</v>
      </c>
      <c r="C117" s="296"/>
      <c r="D117" s="240"/>
      <c r="E117" s="241"/>
      <c r="F117" s="209"/>
      <c r="G117" s="87"/>
      <c r="H117" s="87"/>
      <c r="I117" s="207"/>
      <c r="J117" s="221"/>
      <c r="K117" s="694">
        <v>54</v>
      </c>
      <c r="L117" s="285">
        <v>18</v>
      </c>
      <c r="M117" s="191">
        <v>36</v>
      </c>
      <c r="N117" s="243">
        <v>18</v>
      </c>
      <c r="O117" s="221">
        <v>18</v>
      </c>
      <c r="P117" s="335"/>
      <c r="Q117" s="400"/>
      <c r="R117" s="255"/>
      <c r="S117" s="251"/>
      <c r="T117" s="209"/>
      <c r="U117" s="207"/>
      <c r="V117" s="87"/>
      <c r="W117" s="253"/>
      <c r="X117" s="244"/>
      <c r="Y117" s="245">
        <v>36</v>
      </c>
    </row>
    <row r="118" spans="1:25" s="26" customFormat="1" ht="23.25" customHeight="1">
      <c r="A118" s="159" t="s">
        <v>360</v>
      </c>
      <c r="B118" s="279" t="s">
        <v>361</v>
      </c>
      <c r="C118" s="296"/>
      <c r="D118" s="240"/>
      <c r="E118" s="241"/>
      <c r="F118" s="209"/>
      <c r="G118" s="87"/>
      <c r="H118" s="87"/>
      <c r="I118" s="207"/>
      <c r="J118" s="221" t="s">
        <v>169</v>
      </c>
      <c r="K118" s="694">
        <v>54</v>
      </c>
      <c r="L118" s="285">
        <v>18</v>
      </c>
      <c r="M118" s="191">
        <v>36</v>
      </c>
      <c r="N118" s="243">
        <v>26</v>
      </c>
      <c r="O118" s="221">
        <v>10</v>
      </c>
      <c r="P118" s="335"/>
      <c r="Q118" s="400"/>
      <c r="R118" s="255"/>
      <c r="S118" s="251"/>
      <c r="T118" s="209"/>
      <c r="U118" s="207"/>
      <c r="V118" s="87"/>
      <c r="W118" s="253"/>
      <c r="X118" s="244"/>
      <c r="Y118" s="245">
        <v>48</v>
      </c>
    </row>
    <row r="119" spans="1:25" s="26" customFormat="1" ht="23.25" customHeight="1">
      <c r="A119" s="159" t="s">
        <v>362</v>
      </c>
      <c r="B119" s="279" t="s">
        <v>363</v>
      </c>
      <c r="C119" s="296"/>
      <c r="D119" s="240"/>
      <c r="E119" s="241"/>
      <c r="F119" s="209"/>
      <c r="G119" s="87"/>
      <c r="H119" s="87"/>
      <c r="I119" s="207"/>
      <c r="J119" s="221"/>
      <c r="K119" s="694">
        <v>108</v>
      </c>
      <c r="L119" s="285">
        <v>36</v>
      </c>
      <c r="M119" s="191">
        <v>72</v>
      </c>
      <c r="N119" s="243">
        <v>36</v>
      </c>
      <c r="O119" s="221">
        <v>36</v>
      </c>
      <c r="P119" s="335"/>
      <c r="Q119" s="400"/>
      <c r="R119" s="255"/>
      <c r="S119" s="251"/>
      <c r="T119" s="209"/>
      <c r="U119" s="207"/>
      <c r="V119" s="87"/>
      <c r="W119" s="253"/>
      <c r="X119" s="244"/>
      <c r="Y119" s="245">
        <v>72</v>
      </c>
    </row>
    <row r="120" spans="1:25" s="26" customFormat="1" ht="23.25" customHeight="1">
      <c r="A120" s="159" t="s">
        <v>364</v>
      </c>
      <c r="B120" s="279" t="s">
        <v>365</v>
      </c>
      <c r="C120" s="296"/>
      <c r="D120" s="240"/>
      <c r="E120" s="241"/>
      <c r="F120" s="209"/>
      <c r="G120" s="87"/>
      <c r="H120" s="87"/>
      <c r="I120" s="207"/>
      <c r="J120" s="221"/>
      <c r="K120" s="694">
        <v>36</v>
      </c>
      <c r="L120" s="285"/>
      <c r="M120" s="191">
        <v>36</v>
      </c>
      <c r="N120" s="243"/>
      <c r="O120" s="221"/>
      <c r="P120" s="335"/>
      <c r="Q120" s="400">
        <v>36</v>
      </c>
      <c r="R120" s="255"/>
      <c r="S120" s="251"/>
      <c r="T120" s="209"/>
      <c r="U120" s="207"/>
      <c r="V120" s="87"/>
      <c r="W120" s="253"/>
      <c r="X120" s="244"/>
      <c r="Y120" s="245">
        <v>36</v>
      </c>
    </row>
    <row r="121" spans="1:25" s="26" customFormat="1" ht="23.25" customHeight="1">
      <c r="A121" s="159" t="s">
        <v>366</v>
      </c>
      <c r="B121" s="279" t="s">
        <v>367</v>
      </c>
      <c r="C121" s="296"/>
      <c r="D121" s="240"/>
      <c r="E121" s="241"/>
      <c r="F121" s="209"/>
      <c r="G121" s="87"/>
      <c r="H121" s="87"/>
      <c r="I121" s="207"/>
      <c r="J121" s="221" t="s">
        <v>169</v>
      </c>
      <c r="K121" s="694">
        <v>36</v>
      </c>
      <c r="L121" s="285"/>
      <c r="M121" s="191">
        <v>36</v>
      </c>
      <c r="N121" s="243"/>
      <c r="O121" s="221"/>
      <c r="P121" s="335"/>
      <c r="Q121" s="400">
        <v>36</v>
      </c>
      <c r="R121" s="255"/>
      <c r="S121" s="251"/>
      <c r="T121" s="209"/>
      <c r="U121" s="207"/>
      <c r="V121" s="87"/>
      <c r="W121" s="253"/>
      <c r="X121" s="244"/>
      <c r="Y121" s="245">
        <v>36</v>
      </c>
    </row>
    <row r="122" spans="1:25" s="26" customFormat="1" ht="16.5" customHeight="1" thickBot="1">
      <c r="A122" s="368"/>
      <c r="B122" s="545" t="s">
        <v>270</v>
      </c>
      <c r="C122" s="296"/>
      <c r="D122" s="240"/>
      <c r="E122" s="241"/>
      <c r="F122" s="209"/>
      <c r="G122" s="87"/>
      <c r="H122" s="87"/>
      <c r="I122" s="207"/>
      <c r="J122" s="221" t="s">
        <v>38</v>
      </c>
      <c r="K122" s="266"/>
      <c r="L122" s="285"/>
      <c r="M122" s="191"/>
      <c r="N122" s="243"/>
      <c r="O122" s="221"/>
      <c r="P122" s="335"/>
      <c r="Q122" s="400"/>
      <c r="R122" s="581"/>
      <c r="S122" s="582"/>
      <c r="T122" s="101"/>
      <c r="U122" s="100"/>
      <c r="V122" s="151"/>
      <c r="W122" s="583"/>
      <c r="X122" s="584"/>
      <c r="Y122" s="585"/>
    </row>
    <row r="123" spans="1:25" s="2" customFormat="1" ht="15.75" customHeight="1">
      <c r="A123" s="594" t="s">
        <v>39</v>
      </c>
      <c r="B123" s="596" t="s">
        <v>30</v>
      </c>
      <c r="C123" s="597"/>
      <c r="D123" s="597"/>
      <c r="E123" s="597"/>
      <c r="F123" s="597"/>
      <c r="G123" s="597"/>
      <c r="H123" s="597"/>
      <c r="I123" s="597"/>
      <c r="J123" s="598"/>
      <c r="K123" s="599">
        <v>108</v>
      </c>
      <c r="L123" s="600"/>
      <c r="M123" s="597"/>
      <c r="N123" s="597"/>
      <c r="O123" s="597"/>
      <c r="P123" s="597"/>
      <c r="Q123" s="601">
        <v>108</v>
      </c>
      <c r="R123" s="211"/>
      <c r="S123" s="88"/>
      <c r="T123" s="89"/>
      <c r="U123" s="89"/>
      <c r="V123" s="88"/>
      <c r="W123" s="88"/>
      <c r="X123" s="434"/>
      <c r="Y123" s="579">
        <v>108</v>
      </c>
    </row>
    <row r="124" spans="1:25" ht="19.5" customHeight="1" thickBot="1">
      <c r="A124" s="595" t="s">
        <v>40</v>
      </c>
      <c r="B124" s="602" t="s">
        <v>41</v>
      </c>
      <c r="C124" s="177"/>
      <c r="D124" s="177"/>
      <c r="E124" s="177"/>
      <c r="F124" s="177"/>
      <c r="G124" s="177"/>
      <c r="H124" s="177"/>
      <c r="I124" s="177"/>
      <c r="J124" s="307"/>
      <c r="K124" s="587">
        <v>108</v>
      </c>
      <c r="L124" s="586"/>
      <c r="M124" s="177"/>
      <c r="N124" s="177"/>
      <c r="O124" s="177"/>
      <c r="P124" s="177"/>
      <c r="Q124" s="603"/>
      <c r="R124" s="309"/>
      <c r="S124" s="151"/>
      <c r="T124" s="101"/>
      <c r="U124" s="101"/>
      <c r="V124" s="151"/>
      <c r="W124" s="151"/>
      <c r="X124" s="306"/>
      <c r="Y124" s="580">
        <v>108</v>
      </c>
    </row>
    <row r="125" spans="1:25" ht="17.25" customHeight="1" thickBot="1">
      <c r="A125" s="855" t="s">
        <v>146</v>
      </c>
      <c r="B125" s="856"/>
      <c r="C125" s="856"/>
      <c r="D125" s="856"/>
      <c r="E125" s="856"/>
      <c r="F125" s="856"/>
      <c r="G125" s="856"/>
      <c r="H125" s="857"/>
      <c r="I125" s="435"/>
      <c r="J125" s="435"/>
      <c r="K125" s="436">
        <f>SUM(K123:K124)</f>
        <v>216</v>
      </c>
      <c r="L125" s="850"/>
      <c r="M125" s="851"/>
      <c r="N125" s="851"/>
      <c r="O125" s="851"/>
      <c r="P125" s="851"/>
      <c r="Q125" s="851"/>
      <c r="R125" s="851"/>
      <c r="S125" s="851"/>
      <c r="T125" s="851"/>
      <c r="U125" s="851"/>
      <c r="V125" s="851"/>
      <c r="W125" s="851"/>
      <c r="X125" s="264"/>
      <c r="Y125" s="265"/>
    </row>
    <row r="126" spans="1:25" ht="18.75" customHeight="1">
      <c r="A126" s="787" t="s">
        <v>369</v>
      </c>
      <c r="B126" s="788"/>
      <c r="C126" s="788"/>
      <c r="D126" s="788"/>
      <c r="E126" s="788"/>
      <c r="F126" s="788"/>
      <c r="G126" s="788"/>
      <c r="H126" s="788"/>
      <c r="I126" s="788"/>
      <c r="J126" s="788"/>
      <c r="K126" s="788"/>
      <c r="L126" s="789"/>
      <c r="M126" s="861" t="s">
        <v>42</v>
      </c>
      <c r="N126" s="862"/>
      <c r="O126" s="862"/>
      <c r="P126" s="863"/>
      <c r="Q126" s="834" t="s">
        <v>174</v>
      </c>
      <c r="R126" s="303"/>
      <c r="S126" s="301"/>
      <c r="T126" s="301">
        <v>630</v>
      </c>
      <c r="U126" s="301">
        <v>864</v>
      </c>
      <c r="V126" s="301">
        <v>630</v>
      </c>
      <c r="W126" s="301">
        <v>864</v>
      </c>
      <c r="X126" s="301">
        <v>630</v>
      </c>
      <c r="Y126" s="302">
        <v>738</v>
      </c>
    </row>
    <row r="127" spans="1:25" ht="18" customHeight="1">
      <c r="A127" s="790"/>
      <c r="B127" s="791"/>
      <c r="C127" s="791"/>
      <c r="D127" s="791"/>
      <c r="E127" s="791"/>
      <c r="F127" s="791"/>
      <c r="G127" s="791"/>
      <c r="H127" s="791"/>
      <c r="I127" s="791"/>
      <c r="J127" s="791"/>
      <c r="K127" s="791"/>
      <c r="L127" s="792"/>
      <c r="M127" s="847" t="s">
        <v>43</v>
      </c>
      <c r="N127" s="848"/>
      <c r="O127" s="848"/>
      <c r="P127" s="849"/>
      <c r="Q127" s="835"/>
      <c r="R127" s="195"/>
      <c r="S127" s="39"/>
      <c r="T127" s="39">
        <v>0</v>
      </c>
      <c r="U127" s="39">
        <v>36</v>
      </c>
      <c r="V127" s="39">
        <v>108</v>
      </c>
      <c r="W127" s="39">
        <v>0</v>
      </c>
      <c r="X127" s="39">
        <v>108</v>
      </c>
      <c r="Y127" s="139">
        <v>72</v>
      </c>
    </row>
    <row r="128" spans="1:25" ht="26.25" customHeight="1">
      <c r="A128" s="790"/>
      <c r="B128" s="791"/>
      <c r="C128" s="791"/>
      <c r="D128" s="791"/>
      <c r="E128" s="791"/>
      <c r="F128" s="791"/>
      <c r="G128" s="791"/>
      <c r="H128" s="791"/>
      <c r="I128" s="791"/>
      <c r="J128" s="791"/>
      <c r="K128" s="791"/>
      <c r="L128" s="792"/>
      <c r="M128" s="847" t="s">
        <v>368</v>
      </c>
      <c r="N128" s="848"/>
      <c r="O128" s="848"/>
      <c r="P128" s="849"/>
      <c r="Q128" s="835"/>
      <c r="R128" s="195"/>
      <c r="S128" s="39"/>
      <c r="T128" s="39">
        <v>0</v>
      </c>
      <c r="U128" s="39">
        <v>36</v>
      </c>
      <c r="V128" s="39">
        <v>0</v>
      </c>
      <c r="W128" s="39">
        <v>288</v>
      </c>
      <c r="X128" s="39">
        <v>108</v>
      </c>
      <c r="Y128" s="139">
        <v>216</v>
      </c>
    </row>
    <row r="129" spans="1:25" ht="22.5" customHeight="1">
      <c r="A129" s="790"/>
      <c r="B129" s="791"/>
      <c r="C129" s="791"/>
      <c r="D129" s="791"/>
      <c r="E129" s="791"/>
      <c r="F129" s="791"/>
      <c r="G129" s="791"/>
      <c r="H129" s="791"/>
      <c r="I129" s="791"/>
      <c r="J129" s="791"/>
      <c r="K129" s="791"/>
      <c r="L129" s="792"/>
      <c r="M129" s="844" t="s">
        <v>44</v>
      </c>
      <c r="N129" s="845"/>
      <c r="O129" s="845"/>
      <c r="P129" s="846"/>
      <c r="Q129" s="835"/>
      <c r="R129" s="195"/>
      <c r="S129" s="39"/>
      <c r="T129" s="166">
        <v>2</v>
      </c>
      <c r="U129" s="39">
        <v>6</v>
      </c>
      <c r="V129" s="46">
        <v>3</v>
      </c>
      <c r="W129" s="46">
        <v>3</v>
      </c>
      <c r="X129" s="84">
        <v>2</v>
      </c>
      <c r="Y129" s="619">
        <v>4</v>
      </c>
    </row>
    <row r="130" spans="1:25" ht="20.25" customHeight="1">
      <c r="A130" s="790"/>
      <c r="B130" s="791"/>
      <c r="C130" s="791"/>
      <c r="D130" s="791"/>
      <c r="E130" s="791"/>
      <c r="F130" s="791"/>
      <c r="G130" s="791"/>
      <c r="H130" s="791"/>
      <c r="I130" s="791"/>
      <c r="J130" s="791"/>
      <c r="K130" s="791"/>
      <c r="L130" s="792"/>
      <c r="M130" s="844" t="s">
        <v>225</v>
      </c>
      <c r="N130" s="845"/>
      <c r="O130" s="845"/>
      <c r="P130" s="846"/>
      <c r="Q130" s="835"/>
      <c r="R130" s="304"/>
      <c r="S130" s="235"/>
      <c r="T130" s="39">
        <v>5</v>
      </c>
      <c r="U130" s="39">
        <v>5</v>
      </c>
      <c r="V130" s="46">
        <v>4</v>
      </c>
      <c r="W130" s="46">
        <v>6</v>
      </c>
      <c r="X130" s="84">
        <v>5</v>
      </c>
      <c r="Y130" s="214">
        <v>5</v>
      </c>
    </row>
    <row r="131" spans="1:25" ht="18" customHeight="1" thickBot="1">
      <c r="A131" s="793"/>
      <c r="B131" s="794"/>
      <c r="C131" s="794"/>
      <c r="D131" s="794"/>
      <c r="E131" s="794"/>
      <c r="F131" s="794"/>
      <c r="G131" s="794"/>
      <c r="H131" s="794"/>
      <c r="I131" s="794"/>
      <c r="J131" s="794"/>
      <c r="K131" s="794"/>
      <c r="L131" s="795"/>
      <c r="M131" s="837" t="s">
        <v>45</v>
      </c>
      <c r="N131" s="838"/>
      <c r="O131" s="838"/>
      <c r="P131" s="839"/>
      <c r="Q131" s="836"/>
      <c r="R131" s="305">
        <v>1</v>
      </c>
      <c r="S131" s="297"/>
      <c r="T131" s="298">
        <v>1</v>
      </c>
      <c r="U131" s="298">
        <v>1</v>
      </c>
      <c r="V131" s="298">
        <v>1</v>
      </c>
      <c r="W131" s="298">
        <v>1</v>
      </c>
      <c r="X131" s="152">
        <v>1</v>
      </c>
      <c r="Y131" s="299"/>
    </row>
    <row r="132" spans="1:23" ht="24" customHeight="1" thickBot="1">
      <c r="A132" s="852" t="s">
        <v>176</v>
      </c>
      <c r="B132" s="853"/>
      <c r="C132" s="853"/>
      <c r="D132" s="853"/>
      <c r="E132" s="853"/>
      <c r="F132" s="853"/>
      <c r="G132" s="853"/>
      <c r="H132" s="853"/>
      <c r="I132" s="853"/>
      <c r="J132" s="853"/>
      <c r="K132" s="853"/>
      <c r="L132" s="853"/>
      <c r="M132" s="853"/>
      <c r="N132" s="853"/>
      <c r="O132" s="853"/>
      <c r="P132" s="853"/>
      <c r="Q132" s="854"/>
      <c r="R132" s="858"/>
      <c r="S132" s="858"/>
      <c r="T132" s="33"/>
      <c r="U132" s="33"/>
      <c r="V132" s="33"/>
      <c r="W132" s="33"/>
    </row>
    <row r="133" spans="1:17" ht="14.25" customHeight="1">
      <c r="A133" s="437" t="s">
        <v>177</v>
      </c>
      <c r="B133" s="774" t="s">
        <v>178</v>
      </c>
      <c r="C133" s="775"/>
      <c r="D133" s="775"/>
      <c r="E133" s="775"/>
      <c r="F133" s="775"/>
      <c r="G133" s="775"/>
      <c r="H133" s="775"/>
      <c r="I133" s="775"/>
      <c r="J133" s="775"/>
      <c r="K133" s="775"/>
      <c r="L133" s="775"/>
      <c r="M133" s="775"/>
      <c r="N133" s="775"/>
      <c r="O133" s="775"/>
      <c r="P133" s="775"/>
      <c r="Q133" s="776"/>
    </row>
    <row r="134" spans="1:17" ht="15.75" customHeight="1">
      <c r="A134" s="438"/>
      <c r="B134" s="777" t="s">
        <v>179</v>
      </c>
      <c r="C134" s="778"/>
      <c r="D134" s="778"/>
      <c r="E134" s="778"/>
      <c r="F134" s="778"/>
      <c r="G134" s="778"/>
      <c r="H134" s="778"/>
      <c r="I134" s="778"/>
      <c r="J134" s="778"/>
      <c r="K134" s="778"/>
      <c r="L134" s="778"/>
      <c r="M134" s="778"/>
      <c r="N134" s="778"/>
      <c r="O134" s="778"/>
      <c r="P134" s="778"/>
      <c r="Q134" s="779"/>
    </row>
    <row r="135" spans="1:17" ht="18" customHeight="1">
      <c r="A135" s="438">
        <v>1</v>
      </c>
      <c r="B135" s="756" t="s">
        <v>180</v>
      </c>
      <c r="C135" s="757"/>
      <c r="D135" s="757"/>
      <c r="E135" s="757"/>
      <c r="F135" s="757"/>
      <c r="G135" s="757"/>
      <c r="H135" s="757"/>
      <c r="I135" s="757"/>
      <c r="J135" s="757"/>
      <c r="K135" s="757"/>
      <c r="L135" s="757"/>
      <c r="M135" s="757"/>
      <c r="N135" s="757"/>
      <c r="O135" s="757"/>
      <c r="P135" s="757"/>
      <c r="Q135" s="758"/>
    </row>
    <row r="136" spans="1:17" ht="16.5" customHeight="1">
      <c r="A136" s="438">
        <v>2</v>
      </c>
      <c r="B136" s="756" t="s">
        <v>181</v>
      </c>
      <c r="C136" s="757"/>
      <c r="D136" s="757"/>
      <c r="E136" s="757"/>
      <c r="F136" s="757"/>
      <c r="G136" s="757"/>
      <c r="H136" s="757"/>
      <c r="I136" s="757"/>
      <c r="J136" s="757"/>
      <c r="K136" s="757"/>
      <c r="L136" s="757"/>
      <c r="M136" s="757"/>
      <c r="N136" s="757"/>
      <c r="O136" s="757"/>
      <c r="P136" s="757"/>
      <c r="Q136" s="758"/>
    </row>
    <row r="137" spans="1:17" ht="15.75" customHeight="1">
      <c r="A137" s="438">
        <v>3</v>
      </c>
      <c r="B137" s="756" t="s">
        <v>182</v>
      </c>
      <c r="C137" s="757"/>
      <c r="D137" s="757"/>
      <c r="E137" s="757"/>
      <c r="F137" s="757"/>
      <c r="G137" s="757"/>
      <c r="H137" s="757"/>
      <c r="I137" s="757"/>
      <c r="J137" s="757"/>
      <c r="K137" s="757"/>
      <c r="L137" s="757"/>
      <c r="M137" s="757"/>
      <c r="N137" s="757"/>
      <c r="O137" s="757"/>
      <c r="P137" s="757"/>
      <c r="Q137" s="758"/>
    </row>
    <row r="138" spans="1:17" ht="15.75" customHeight="1">
      <c r="A138" s="438">
        <v>4</v>
      </c>
      <c r="B138" s="756" t="s">
        <v>183</v>
      </c>
      <c r="C138" s="757"/>
      <c r="D138" s="757"/>
      <c r="E138" s="757"/>
      <c r="F138" s="757"/>
      <c r="G138" s="757"/>
      <c r="H138" s="757"/>
      <c r="I138" s="757"/>
      <c r="J138" s="757"/>
      <c r="K138" s="757"/>
      <c r="L138" s="757"/>
      <c r="M138" s="757"/>
      <c r="N138" s="757"/>
      <c r="O138" s="757"/>
      <c r="P138" s="757"/>
      <c r="Q138" s="758"/>
    </row>
    <row r="139" spans="1:17" ht="17.25" customHeight="1">
      <c r="A139" s="438">
        <v>5</v>
      </c>
      <c r="B139" s="756" t="s">
        <v>184</v>
      </c>
      <c r="C139" s="757"/>
      <c r="D139" s="757"/>
      <c r="E139" s="757"/>
      <c r="F139" s="757"/>
      <c r="G139" s="757"/>
      <c r="H139" s="757"/>
      <c r="I139" s="757"/>
      <c r="J139" s="757"/>
      <c r="K139" s="757"/>
      <c r="L139" s="757"/>
      <c r="M139" s="757"/>
      <c r="N139" s="757"/>
      <c r="O139" s="757"/>
      <c r="P139" s="757"/>
      <c r="Q139" s="758"/>
    </row>
    <row r="140" spans="1:17" ht="18" customHeight="1">
      <c r="A140" s="438">
        <v>6</v>
      </c>
      <c r="B140" s="756" t="s">
        <v>185</v>
      </c>
      <c r="C140" s="757"/>
      <c r="D140" s="757"/>
      <c r="E140" s="757"/>
      <c r="F140" s="757"/>
      <c r="G140" s="757"/>
      <c r="H140" s="757"/>
      <c r="I140" s="757"/>
      <c r="J140" s="757"/>
      <c r="K140" s="757"/>
      <c r="L140" s="757"/>
      <c r="M140" s="757"/>
      <c r="N140" s="757"/>
      <c r="O140" s="757"/>
      <c r="P140" s="757"/>
      <c r="Q140" s="758"/>
    </row>
    <row r="141" spans="1:17" ht="15.75" customHeight="1">
      <c r="A141" s="438">
        <v>7</v>
      </c>
      <c r="B141" s="756" t="s">
        <v>186</v>
      </c>
      <c r="C141" s="757"/>
      <c r="D141" s="757"/>
      <c r="E141" s="757"/>
      <c r="F141" s="757"/>
      <c r="G141" s="757"/>
      <c r="H141" s="757"/>
      <c r="I141" s="757"/>
      <c r="J141" s="757"/>
      <c r="K141" s="757"/>
      <c r="L141" s="757"/>
      <c r="M141" s="757"/>
      <c r="N141" s="757"/>
      <c r="O141" s="757"/>
      <c r="P141" s="757"/>
      <c r="Q141" s="758"/>
    </row>
    <row r="142" spans="1:17" ht="16.5" customHeight="1">
      <c r="A142" s="438">
        <v>8</v>
      </c>
      <c r="B142" s="756" t="s">
        <v>187</v>
      </c>
      <c r="C142" s="757"/>
      <c r="D142" s="757"/>
      <c r="E142" s="757"/>
      <c r="F142" s="757"/>
      <c r="G142" s="757"/>
      <c r="H142" s="757"/>
      <c r="I142" s="757"/>
      <c r="J142" s="757"/>
      <c r="K142" s="757"/>
      <c r="L142" s="757"/>
      <c r="M142" s="757"/>
      <c r="N142" s="757"/>
      <c r="O142" s="757"/>
      <c r="P142" s="757"/>
      <c r="Q142" s="758"/>
    </row>
    <row r="143" spans="1:17" ht="16.5" customHeight="1">
      <c r="A143" s="438">
        <v>9</v>
      </c>
      <c r="B143" s="756" t="s">
        <v>188</v>
      </c>
      <c r="C143" s="757"/>
      <c r="D143" s="757"/>
      <c r="E143" s="757"/>
      <c r="F143" s="757"/>
      <c r="G143" s="757"/>
      <c r="H143" s="757"/>
      <c r="I143" s="757"/>
      <c r="J143" s="757"/>
      <c r="K143" s="757"/>
      <c r="L143" s="757"/>
      <c r="M143" s="757"/>
      <c r="N143" s="757"/>
      <c r="O143" s="757"/>
      <c r="P143" s="757"/>
      <c r="Q143" s="758"/>
    </row>
    <row r="144" spans="1:17" ht="17.25" customHeight="1">
      <c r="A144" s="438">
        <v>10</v>
      </c>
      <c r="B144" s="756" t="s">
        <v>189</v>
      </c>
      <c r="C144" s="757"/>
      <c r="D144" s="757"/>
      <c r="E144" s="757"/>
      <c r="F144" s="757"/>
      <c r="G144" s="757"/>
      <c r="H144" s="757"/>
      <c r="I144" s="757"/>
      <c r="J144" s="757"/>
      <c r="K144" s="757"/>
      <c r="L144" s="757"/>
      <c r="M144" s="757"/>
      <c r="N144" s="757"/>
      <c r="O144" s="757"/>
      <c r="P144" s="757"/>
      <c r="Q144" s="758"/>
    </row>
    <row r="145" spans="1:17" ht="17.25" customHeight="1">
      <c r="A145" s="438">
        <v>11</v>
      </c>
      <c r="B145" s="756" t="s">
        <v>190</v>
      </c>
      <c r="C145" s="757"/>
      <c r="D145" s="757"/>
      <c r="E145" s="757"/>
      <c r="F145" s="757"/>
      <c r="G145" s="757"/>
      <c r="H145" s="757"/>
      <c r="I145" s="757"/>
      <c r="J145" s="757"/>
      <c r="K145" s="757"/>
      <c r="L145" s="757"/>
      <c r="M145" s="757"/>
      <c r="N145" s="757"/>
      <c r="O145" s="757"/>
      <c r="P145" s="757"/>
      <c r="Q145" s="758"/>
    </row>
    <row r="146" spans="1:17" ht="17.25" customHeight="1">
      <c r="A146" s="438">
        <v>12</v>
      </c>
      <c r="B146" s="756" t="s">
        <v>191</v>
      </c>
      <c r="C146" s="757"/>
      <c r="D146" s="757"/>
      <c r="E146" s="757"/>
      <c r="F146" s="757"/>
      <c r="G146" s="757"/>
      <c r="H146" s="757"/>
      <c r="I146" s="757"/>
      <c r="J146" s="757"/>
      <c r="K146" s="757"/>
      <c r="L146" s="757"/>
      <c r="M146" s="757"/>
      <c r="N146" s="757"/>
      <c r="O146" s="757"/>
      <c r="P146" s="757"/>
      <c r="Q146" s="758"/>
    </row>
    <row r="147" spans="1:17" ht="17.25" customHeight="1">
      <c r="A147" s="438">
        <v>13</v>
      </c>
      <c r="B147" s="756" t="s">
        <v>192</v>
      </c>
      <c r="C147" s="757"/>
      <c r="D147" s="757"/>
      <c r="E147" s="757"/>
      <c r="F147" s="757"/>
      <c r="G147" s="757"/>
      <c r="H147" s="757"/>
      <c r="I147" s="757"/>
      <c r="J147" s="757"/>
      <c r="K147" s="757"/>
      <c r="L147" s="757"/>
      <c r="M147" s="757"/>
      <c r="N147" s="757"/>
      <c r="O147" s="757"/>
      <c r="P147" s="757"/>
      <c r="Q147" s="758"/>
    </row>
    <row r="148" spans="1:17" ht="17.25" customHeight="1">
      <c r="A148" s="438">
        <v>14</v>
      </c>
      <c r="B148" s="756" t="s">
        <v>193</v>
      </c>
      <c r="C148" s="757"/>
      <c r="D148" s="757"/>
      <c r="E148" s="757"/>
      <c r="F148" s="757"/>
      <c r="G148" s="757"/>
      <c r="H148" s="757"/>
      <c r="I148" s="757"/>
      <c r="J148" s="757"/>
      <c r="K148" s="757"/>
      <c r="L148" s="757"/>
      <c r="M148" s="757"/>
      <c r="N148" s="757"/>
      <c r="O148" s="757"/>
      <c r="P148" s="757"/>
      <c r="Q148" s="758"/>
    </row>
    <row r="149" spans="1:17" ht="18.75" customHeight="1">
      <c r="A149" s="438">
        <v>15</v>
      </c>
      <c r="B149" s="756" t="s">
        <v>194</v>
      </c>
      <c r="C149" s="757"/>
      <c r="D149" s="757"/>
      <c r="E149" s="757"/>
      <c r="F149" s="757"/>
      <c r="G149" s="757"/>
      <c r="H149" s="757"/>
      <c r="I149" s="757"/>
      <c r="J149" s="757"/>
      <c r="K149" s="757"/>
      <c r="L149" s="757"/>
      <c r="M149" s="757"/>
      <c r="N149" s="757"/>
      <c r="O149" s="757"/>
      <c r="P149" s="757"/>
      <c r="Q149" s="758"/>
    </row>
    <row r="150" spans="1:17" ht="16.5" customHeight="1">
      <c r="A150" s="438">
        <v>16</v>
      </c>
      <c r="B150" s="756" t="s">
        <v>195</v>
      </c>
      <c r="C150" s="757"/>
      <c r="D150" s="757"/>
      <c r="E150" s="757"/>
      <c r="F150" s="757"/>
      <c r="G150" s="757"/>
      <c r="H150" s="757"/>
      <c r="I150" s="757"/>
      <c r="J150" s="757"/>
      <c r="K150" s="757"/>
      <c r="L150" s="757"/>
      <c r="M150" s="757"/>
      <c r="N150" s="757"/>
      <c r="O150" s="757"/>
      <c r="P150" s="757"/>
      <c r="Q150" s="758"/>
    </row>
    <row r="151" spans="1:17" ht="17.25" customHeight="1">
      <c r="A151" s="438">
        <v>17</v>
      </c>
      <c r="B151" s="756" t="s">
        <v>196</v>
      </c>
      <c r="C151" s="757"/>
      <c r="D151" s="757"/>
      <c r="E151" s="757"/>
      <c r="F151" s="757"/>
      <c r="G151" s="757"/>
      <c r="H151" s="757"/>
      <c r="I151" s="757"/>
      <c r="J151" s="757"/>
      <c r="K151" s="757"/>
      <c r="L151" s="757"/>
      <c r="M151" s="757"/>
      <c r="N151" s="757"/>
      <c r="O151" s="757"/>
      <c r="P151" s="757"/>
      <c r="Q151" s="758"/>
    </row>
    <row r="152" spans="1:17" ht="17.25" customHeight="1">
      <c r="A152" s="438">
        <v>18</v>
      </c>
      <c r="B152" s="756" t="s">
        <v>197</v>
      </c>
      <c r="C152" s="757"/>
      <c r="D152" s="757"/>
      <c r="E152" s="757"/>
      <c r="F152" s="757"/>
      <c r="G152" s="757"/>
      <c r="H152" s="757"/>
      <c r="I152" s="757"/>
      <c r="J152" s="757"/>
      <c r="K152" s="757"/>
      <c r="L152" s="757"/>
      <c r="M152" s="757"/>
      <c r="N152" s="757"/>
      <c r="O152" s="757"/>
      <c r="P152" s="757"/>
      <c r="Q152" s="758"/>
    </row>
    <row r="153" spans="1:17" ht="17.25" customHeight="1">
      <c r="A153" s="438"/>
      <c r="B153" s="756" t="s">
        <v>198</v>
      </c>
      <c r="C153" s="757"/>
      <c r="D153" s="757"/>
      <c r="E153" s="757"/>
      <c r="F153" s="757"/>
      <c r="G153" s="757"/>
      <c r="H153" s="757"/>
      <c r="I153" s="757"/>
      <c r="J153" s="757"/>
      <c r="K153" s="757"/>
      <c r="L153" s="757"/>
      <c r="M153" s="757"/>
      <c r="N153" s="757"/>
      <c r="O153" s="757"/>
      <c r="P153" s="757"/>
      <c r="Q153" s="758"/>
    </row>
    <row r="154" spans="1:17" ht="17.25" customHeight="1">
      <c r="A154" s="438"/>
      <c r="B154" s="756" t="s">
        <v>199</v>
      </c>
      <c r="C154" s="757"/>
      <c r="D154" s="757"/>
      <c r="E154" s="757"/>
      <c r="F154" s="757"/>
      <c r="G154" s="757"/>
      <c r="H154" s="757"/>
      <c r="I154" s="757"/>
      <c r="J154" s="757"/>
      <c r="K154" s="757"/>
      <c r="L154" s="757"/>
      <c r="M154" s="757"/>
      <c r="N154" s="757"/>
      <c r="O154" s="757"/>
      <c r="P154" s="757"/>
      <c r="Q154" s="758"/>
    </row>
    <row r="155" spans="1:17" ht="17.25" customHeight="1">
      <c r="A155" s="438"/>
      <c r="B155" s="756" t="s">
        <v>200</v>
      </c>
      <c r="C155" s="757"/>
      <c r="D155" s="757"/>
      <c r="E155" s="757"/>
      <c r="F155" s="757"/>
      <c r="G155" s="757"/>
      <c r="H155" s="757"/>
      <c r="I155" s="757"/>
      <c r="J155" s="757"/>
      <c r="K155" s="757"/>
      <c r="L155" s="757"/>
      <c r="M155" s="757"/>
      <c r="N155" s="757"/>
      <c r="O155" s="757"/>
      <c r="P155" s="757"/>
      <c r="Q155" s="758"/>
    </row>
    <row r="156" spans="1:17" ht="18" customHeight="1">
      <c r="A156" s="438"/>
      <c r="B156" s="756" t="s">
        <v>201</v>
      </c>
      <c r="C156" s="757"/>
      <c r="D156" s="757"/>
      <c r="E156" s="757"/>
      <c r="F156" s="757"/>
      <c r="G156" s="757"/>
      <c r="H156" s="757"/>
      <c r="I156" s="757"/>
      <c r="J156" s="757"/>
      <c r="K156" s="757"/>
      <c r="L156" s="757"/>
      <c r="M156" s="757"/>
      <c r="N156" s="757"/>
      <c r="O156" s="757"/>
      <c r="P156" s="757"/>
      <c r="Q156" s="758"/>
    </row>
    <row r="157" spans="1:17" ht="17.25" customHeight="1">
      <c r="A157" s="438"/>
      <c r="B157" s="756" t="s">
        <v>202</v>
      </c>
      <c r="C157" s="757"/>
      <c r="D157" s="757"/>
      <c r="E157" s="757"/>
      <c r="F157" s="757"/>
      <c r="G157" s="757"/>
      <c r="H157" s="757"/>
      <c r="I157" s="757"/>
      <c r="J157" s="757"/>
      <c r="K157" s="757"/>
      <c r="L157" s="757"/>
      <c r="M157" s="757"/>
      <c r="N157" s="757"/>
      <c r="O157" s="757"/>
      <c r="P157" s="757"/>
      <c r="Q157" s="758"/>
    </row>
    <row r="158" spans="1:17" ht="17.25" customHeight="1" thickBot="1">
      <c r="A158" s="439"/>
      <c r="B158" s="759" t="s">
        <v>203</v>
      </c>
      <c r="C158" s="760"/>
      <c r="D158" s="760"/>
      <c r="E158" s="760"/>
      <c r="F158" s="760"/>
      <c r="G158" s="760"/>
      <c r="H158" s="760"/>
      <c r="I158" s="760"/>
      <c r="J158" s="760"/>
      <c r="K158" s="760"/>
      <c r="L158" s="760"/>
      <c r="M158" s="760"/>
      <c r="N158" s="760"/>
      <c r="O158" s="760"/>
      <c r="P158" s="760"/>
      <c r="Q158" s="761"/>
    </row>
    <row r="159" spans="1:17" ht="12.75">
      <c r="A159" s="413"/>
      <c r="B159" s="413"/>
      <c r="C159" s="413"/>
      <c r="D159" s="413"/>
      <c r="E159" s="413"/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  <row r="424" ht="11.25">
      <c r="A424" s="3"/>
    </row>
    <row r="425" ht="11.25">
      <c r="A425" s="3"/>
    </row>
    <row r="426" ht="11.25">
      <c r="A426" s="3"/>
    </row>
    <row r="427" ht="11.25">
      <c r="A427" s="3"/>
    </row>
    <row r="428" ht="11.25">
      <c r="A428" s="3"/>
    </row>
    <row r="429" ht="11.25">
      <c r="A429" s="3"/>
    </row>
    <row r="430" ht="11.25">
      <c r="A430" s="3"/>
    </row>
    <row r="431" ht="11.25">
      <c r="A431" s="3"/>
    </row>
    <row r="432" ht="11.25">
      <c r="A432" s="3"/>
    </row>
    <row r="433" ht="11.25">
      <c r="A433" s="3"/>
    </row>
    <row r="434" ht="11.25">
      <c r="A434" s="3"/>
    </row>
    <row r="435" ht="11.25">
      <c r="A435" s="3"/>
    </row>
    <row r="436" ht="11.25">
      <c r="A436" s="3"/>
    </row>
    <row r="437" ht="11.25">
      <c r="A437" s="3"/>
    </row>
    <row r="438" ht="11.25">
      <c r="A438" s="3"/>
    </row>
    <row r="439" ht="11.25">
      <c r="A439" s="3"/>
    </row>
    <row r="440" ht="11.25">
      <c r="A440" s="3"/>
    </row>
    <row r="441" ht="11.25">
      <c r="A441" s="3"/>
    </row>
    <row r="442" ht="11.25">
      <c r="A442" s="3"/>
    </row>
    <row r="443" ht="11.25">
      <c r="A443" s="3"/>
    </row>
    <row r="444" ht="11.25">
      <c r="A444" s="3"/>
    </row>
    <row r="445" ht="11.25">
      <c r="A445" s="3"/>
    </row>
    <row r="446" ht="11.25">
      <c r="A446" s="3"/>
    </row>
    <row r="447" ht="11.25">
      <c r="A447" s="3"/>
    </row>
    <row r="448" ht="11.25">
      <c r="A448" s="3"/>
    </row>
    <row r="449" ht="11.25">
      <c r="A449" s="3"/>
    </row>
    <row r="450" ht="11.25">
      <c r="A450" s="3"/>
    </row>
    <row r="451" ht="11.25">
      <c r="A451" s="3"/>
    </row>
    <row r="452" ht="11.25">
      <c r="A452" s="3"/>
    </row>
    <row r="453" ht="11.25">
      <c r="A453" s="3"/>
    </row>
    <row r="454" ht="11.25">
      <c r="A454" s="3"/>
    </row>
    <row r="455" ht="11.25">
      <c r="A455" s="3"/>
    </row>
    <row r="456" ht="11.25">
      <c r="A456" s="3"/>
    </row>
    <row r="457" ht="11.25">
      <c r="A457" s="3"/>
    </row>
    <row r="458" ht="11.25">
      <c r="A458" s="3"/>
    </row>
    <row r="459" ht="11.25">
      <c r="A459" s="3"/>
    </row>
    <row r="460" ht="11.25">
      <c r="A460" s="3"/>
    </row>
    <row r="461" ht="11.25">
      <c r="A461" s="3"/>
    </row>
    <row r="462" ht="11.25">
      <c r="A462" s="3"/>
    </row>
    <row r="463" ht="11.25">
      <c r="A463" s="3"/>
    </row>
    <row r="464" ht="11.25">
      <c r="A464" s="3"/>
    </row>
    <row r="465" ht="11.25">
      <c r="A465" s="3"/>
    </row>
    <row r="466" ht="11.25">
      <c r="A466" s="3"/>
    </row>
    <row r="467" ht="11.25">
      <c r="A467" s="3"/>
    </row>
    <row r="468" ht="11.25">
      <c r="A468" s="3"/>
    </row>
    <row r="469" ht="11.25">
      <c r="A469" s="3"/>
    </row>
    <row r="470" ht="11.25">
      <c r="A470" s="3"/>
    </row>
    <row r="471" ht="11.25">
      <c r="A471" s="3"/>
    </row>
    <row r="472" ht="11.25">
      <c r="A472" s="3"/>
    </row>
    <row r="473" ht="11.25">
      <c r="A473" s="3"/>
    </row>
    <row r="474" ht="11.25">
      <c r="A474" s="3"/>
    </row>
    <row r="475" ht="11.25">
      <c r="A475" s="3"/>
    </row>
    <row r="476" ht="11.25">
      <c r="A476" s="3"/>
    </row>
    <row r="477" ht="11.25">
      <c r="A477" s="3"/>
    </row>
    <row r="478" ht="11.25">
      <c r="A478" s="3"/>
    </row>
    <row r="479" ht="11.25">
      <c r="A479" s="3"/>
    </row>
    <row r="480" ht="11.25">
      <c r="A480" s="3"/>
    </row>
    <row r="481" ht="11.25">
      <c r="A481" s="3"/>
    </row>
    <row r="482" ht="11.25">
      <c r="A482" s="3"/>
    </row>
    <row r="483" ht="11.25">
      <c r="A483" s="3"/>
    </row>
    <row r="484" ht="11.25">
      <c r="A484" s="3"/>
    </row>
    <row r="485" ht="11.25">
      <c r="A485" s="3"/>
    </row>
    <row r="486" ht="11.25">
      <c r="A486" s="3"/>
    </row>
    <row r="487" ht="11.25">
      <c r="A487" s="3"/>
    </row>
    <row r="488" ht="11.25">
      <c r="A488" s="3"/>
    </row>
    <row r="489" ht="11.25">
      <c r="A489" s="3"/>
    </row>
    <row r="490" ht="11.25">
      <c r="A490" s="3"/>
    </row>
    <row r="491" ht="11.25">
      <c r="A491" s="3"/>
    </row>
    <row r="492" ht="11.25">
      <c r="A492" s="3"/>
    </row>
    <row r="493" ht="11.25">
      <c r="A493" s="3"/>
    </row>
    <row r="494" ht="11.25">
      <c r="A494" s="3"/>
    </row>
    <row r="495" ht="11.25">
      <c r="A495" s="3"/>
    </row>
    <row r="496" ht="11.25">
      <c r="A496" s="3"/>
    </row>
    <row r="497" ht="11.25">
      <c r="A497" s="3"/>
    </row>
    <row r="498" ht="11.25">
      <c r="A498" s="3"/>
    </row>
    <row r="499" ht="11.25">
      <c r="A499" s="3"/>
    </row>
    <row r="500" ht="11.25">
      <c r="A500" s="3"/>
    </row>
    <row r="501" ht="11.25">
      <c r="A501" s="3"/>
    </row>
    <row r="502" ht="11.25">
      <c r="A502" s="3"/>
    </row>
    <row r="503" ht="11.25">
      <c r="A503" s="3"/>
    </row>
    <row r="504" ht="11.25">
      <c r="A504" s="3"/>
    </row>
    <row r="505" ht="11.25">
      <c r="A505" s="3"/>
    </row>
    <row r="506" ht="11.25">
      <c r="A506" s="3"/>
    </row>
    <row r="507" ht="11.25">
      <c r="A507" s="3"/>
    </row>
    <row r="508" ht="11.25">
      <c r="A508" s="3"/>
    </row>
    <row r="509" ht="11.25">
      <c r="A509" s="3"/>
    </row>
    <row r="510" ht="11.25">
      <c r="A510" s="3"/>
    </row>
    <row r="511" ht="11.25">
      <c r="A511" s="3"/>
    </row>
    <row r="512" ht="11.25">
      <c r="A512" s="3"/>
    </row>
    <row r="513" ht="11.25">
      <c r="A513" s="3"/>
    </row>
    <row r="514" ht="11.25">
      <c r="A514" s="3"/>
    </row>
    <row r="515" ht="11.25">
      <c r="A515" s="3"/>
    </row>
    <row r="516" ht="11.25">
      <c r="A516" s="3"/>
    </row>
    <row r="517" ht="11.25">
      <c r="A517" s="3"/>
    </row>
    <row r="518" ht="11.25">
      <c r="A518" s="3"/>
    </row>
    <row r="519" ht="11.25">
      <c r="A519" s="3"/>
    </row>
    <row r="520" ht="11.25">
      <c r="A520" s="3"/>
    </row>
    <row r="521" ht="11.25">
      <c r="A521" s="3"/>
    </row>
    <row r="522" ht="11.25">
      <c r="A522" s="3"/>
    </row>
    <row r="523" ht="11.25">
      <c r="A523" s="3"/>
    </row>
    <row r="524" ht="11.25">
      <c r="A524" s="3"/>
    </row>
    <row r="525" ht="11.25">
      <c r="A525" s="3"/>
    </row>
    <row r="526" ht="11.25">
      <c r="A526" s="3"/>
    </row>
    <row r="527" ht="11.25">
      <c r="A527" s="3"/>
    </row>
    <row r="528" ht="11.25">
      <c r="A528" s="3"/>
    </row>
    <row r="529" ht="11.25">
      <c r="A529" s="3"/>
    </row>
    <row r="530" ht="11.25">
      <c r="A530" s="3"/>
    </row>
    <row r="531" ht="11.25">
      <c r="A531" s="3"/>
    </row>
    <row r="532" ht="11.25">
      <c r="A532" s="3"/>
    </row>
    <row r="533" ht="11.25">
      <c r="A533" s="3"/>
    </row>
    <row r="534" ht="11.25">
      <c r="A534" s="3"/>
    </row>
    <row r="535" ht="11.25">
      <c r="A535" s="3"/>
    </row>
    <row r="536" ht="11.25">
      <c r="A536" s="3"/>
    </row>
    <row r="537" ht="11.25">
      <c r="A537" s="3"/>
    </row>
    <row r="538" ht="11.25">
      <c r="A538" s="3"/>
    </row>
    <row r="539" ht="11.25">
      <c r="A539" s="3"/>
    </row>
    <row r="540" ht="11.25">
      <c r="A540" s="3"/>
    </row>
    <row r="541" ht="11.25">
      <c r="A541" s="3"/>
    </row>
    <row r="542" ht="11.25">
      <c r="A542" s="3"/>
    </row>
    <row r="543" ht="11.25">
      <c r="A543" s="3"/>
    </row>
    <row r="544" ht="11.25">
      <c r="A544" s="3"/>
    </row>
    <row r="545" ht="11.25">
      <c r="A545" s="3"/>
    </row>
    <row r="546" ht="11.25">
      <c r="A546" s="3"/>
    </row>
    <row r="547" ht="11.25">
      <c r="A547" s="3"/>
    </row>
    <row r="548" ht="11.25">
      <c r="A548" s="3"/>
    </row>
    <row r="549" ht="11.25">
      <c r="A549" s="3"/>
    </row>
    <row r="550" ht="11.25">
      <c r="A550" s="3"/>
    </row>
    <row r="551" ht="11.25">
      <c r="A551" s="3"/>
    </row>
    <row r="552" ht="11.25">
      <c r="A552" s="3"/>
    </row>
    <row r="553" ht="11.25">
      <c r="A553" s="3"/>
    </row>
    <row r="554" ht="11.25">
      <c r="A554" s="3"/>
    </row>
    <row r="555" ht="11.25">
      <c r="A555" s="3"/>
    </row>
    <row r="556" ht="11.25">
      <c r="A556" s="3"/>
    </row>
    <row r="557" ht="11.25">
      <c r="A557" s="3"/>
    </row>
    <row r="558" ht="11.25">
      <c r="A558" s="3"/>
    </row>
    <row r="559" ht="11.25">
      <c r="A559" s="3"/>
    </row>
    <row r="560" ht="11.25">
      <c r="A560" s="3"/>
    </row>
    <row r="561" ht="11.25">
      <c r="A561" s="3"/>
    </row>
    <row r="562" ht="11.25">
      <c r="A562" s="3"/>
    </row>
    <row r="563" ht="11.25">
      <c r="A563" s="3"/>
    </row>
    <row r="564" ht="11.25">
      <c r="A564" s="3"/>
    </row>
    <row r="565" ht="11.25">
      <c r="A565" s="3"/>
    </row>
    <row r="566" ht="11.25">
      <c r="A566" s="3"/>
    </row>
    <row r="567" ht="11.25">
      <c r="A567" s="3"/>
    </row>
    <row r="568" ht="11.25">
      <c r="A568" s="3"/>
    </row>
    <row r="569" ht="11.25">
      <c r="A569" s="3"/>
    </row>
    <row r="570" ht="11.25">
      <c r="A570" s="3"/>
    </row>
    <row r="571" ht="11.25">
      <c r="A571" s="3"/>
    </row>
    <row r="572" ht="11.25">
      <c r="A572" s="3"/>
    </row>
    <row r="573" ht="11.25">
      <c r="A573" s="3"/>
    </row>
    <row r="574" ht="11.25">
      <c r="A574" s="3"/>
    </row>
    <row r="575" ht="11.25">
      <c r="A575" s="3"/>
    </row>
    <row r="576" ht="11.25">
      <c r="A576" s="3"/>
    </row>
    <row r="577" ht="11.25">
      <c r="A577" s="3"/>
    </row>
    <row r="578" ht="11.25">
      <c r="A578" s="3"/>
    </row>
    <row r="579" ht="11.25">
      <c r="A579" s="3"/>
    </row>
    <row r="580" ht="11.25">
      <c r="A580" s="3"/>
    </row>
    <row r="581" ht="11.25">
      <c r="A581" s="3"/>
    </row>
    <row r="582" ht="11.25">
      <c r="A582" s="3"/>
    </row>
    <row r="583" ht="11.25">
      <c r="A583" s="3"/>
    </row>
    <row r="584" ht="11.25">
      <c r="A584" s="3"/>
    </row>
    <row r="585" ht="11.25">
      <c r="A585" s="3"/>
    </row>
    <row r="586" ht="11.25">
      <c r="A586" s="3"/>
    </row>
    <row r="587" ht="11.25">
      <c r="A587" s="3"/>
    </row>
    <row r="588" ht="11.25">
      <c r="A588" s="3"/>
    </row>
    <row r="589" ht="11.25">
      <c r="A589" s="3"/>
    </row>
    <row r="590" ht="11.25">
      <c r="A590" s="3"/>
    </row>
    <row r="591" ht="11.25">
      <c r="A591" s="3"/>
    </row>
    <row r="592" ht="11.25">
      <c r="A592" s="3"/>
    </row>
    <row r="593" ht="11.25">
      <c r="A593" s="3"/>
    </row>
    <row r="594" ht="11.25">
      <c r="A594" s="3"/>
    </row>
    <row r="595" ht="11.25">
      <c r="A595" s="3"/>
    </row>
    <row r="596" ht="11.25">
      <c r="A596" s="3"/>
    </row>
    <row r="597" ht="11.25">
      <c r="A597" s="3"/>
    </row>
    <row r="598" ht="11.25">
      <c r="A598" s="3"/>
    </row>
    <row r="599" ht="11.25">
      <c r="A599" s="3"/>
    </row>
    <row r="600" ht="11.25">
      <c r="A600" s="3"/>
    </row>
    <row r="601" ht="11.25">
      <c r="A601" s="3"/>
    </row>
    <row r="602" ht="11.25">
      <c r="A602" s="3"/>
    </row>
    <row r="603" ht="11.25">
      <c r="A603" s="3"/>
    </row>
    <row r="604" ht="11.25">
      <c r="A604" s="3"/>
    </row>
    <row r="605" ht="11.25">
      <c r="A605" s="3"/>
    </row>
    <row r="606" ht="11.25">
      <c r="A606" s="3"/>
    </row>
    <row r="607" ht="11.25">
      <c r="A607" s="3"/>
    </row>
    <row r="608" ht="11.25">
      <c r="A608" s="3"/>
    </row>
    <row r="609" ht="11.25">
      <c r="A609" s="3"/>
    </row>
    <row r="610" ht="11.25">
      <c r="A610" s="3"/>
    </row>
    <row r="611" ht="11.25">
      <c r="A611" s="3"/>
    </row>
    <row r="612" ht="11.25">
      <c r="A612" s="3"/>
    </row>
    <row r="613" ht="11.25">
      <c r="A613" s="3"/>
    </row>
    <row r="614" ht="11.25">
      <c r="A614" s="3"/>
    </row>
    <row r="615" ht="11.25">
      <c r="A615" s="3"/>
    </row>
    <row r="616" ht="11.25">
      <c r="A616" s="3"/>
    </row>
    <row r="617" ht="11.25">
      <c r="A617" s="3"/>
    </row>
    <row r="618" ht="11.25">
      <c r="A618" s="3"/>
    </row>
    <row r="619" ht="11.25">
      <c r="A619" s="3"/>
    </row>
    <row r="620" ht="11.25">
      <c r="A620" s="3"/>
    </row>
    <row r="621" ht="11.25">
      <c r="A621" s="3"/>
    </row>
    <row r="622" ht="11.25">
      <c r="A622" s="3"/>
    </row>
    <row r="623" ht="11.25">
      <c r="A623" s="3"/>
    </row>
    <row r="624" ht="11.25">
      <c r="A624" s="3"/>
    </row>
    <row r="625" ht="11.25">
      <c r="A625" s="3"/>
    </row>
    <row r="626" ht="11.25">
      <c r="A626" s="3"/>
    </row>
    <row r="627" ht="11.25">
      <c r="A627" s="3"/>
    </row>
    <row r="628" ht="11.25">
      <c r="A628" s="3"/>
    </row>
    <row r="629" ht="11.25">
      <c r="A629" s="3"/>
    </row>
    <row r="630" ht="11.25">
      <c r="A630" s="3"/>
    </row>
    <row r="631" ht="11.25">
      <c r="A631" s="3"/>
    </row>
    <row r="632" ht="11.25">
      <c r="A632" s="3"/>
    </row>
    <row r="633" ht="11.25">
      <c r="A633" s="3"/>
    </row>
    <row r="634" ht="11.25">
      <c r="A634" s="3"/>
    </row>
    <row r="635" ht="11.25">
      <c r="A635" s="3"/>
    </row>
    <row r="636" ht="11.25">
      <c r="A636" s="3"/>
    </row>
    <row r="637" ht="11.25">
      <c r="A637" s="3"/>
    </row>
    <row r="638" ht="11.25">
      <c r="A638" s="3"/>
    </row>
    <row r="639" ht="11.25">
      <c r="A639" s="3"/>
    </row>
    <row r="640" ht="11.25">
      <c r="A640" s="3"/>
    </row>
    <row r="641" ht="11.25">
      <c r="A641" s="3"/>
    </row>
    <row r="642" ht="11.25">
      <c r="A642" s="3"/>
    </row>
    <row r="643" ht="11.25">
      <c r="A643" s="3"/>
    </row>
    <row r="644" ht="11.25">
      <c r="A644" s="3"/>
    </row>
    <row r="645" ht="11.25">
      <c r="A645" s="3"/>
    </row>
    <row r="646" ht="11.25">
      <c r="A646" s="3"/>
    </row>
    <row r="647" ht="11.25">
      <c r="A647" s="3"/>
    </row>
    <row r="648" ht="11.25">
      <c r="A648" s="3"/>
    </row>
    <row r="649" ht="11.25">
      <c r="A649" s="3"/>
    </row>
    <row r="650" ht="11.25">
      <c r="A650" s="3"/>
    </row>
    <row r="651" ht="11.25">
      <c r="A651" s="3"/>
    </row>
    <row r="652" ht="11.25">
      <c r="A652" s="3"/>
    </row>
    <row r="653" ht="11.25">
      <c r="A653" s="3"/>
    </row>
    <row r="654" ht="11.25">
      <c r="A654" s="3"/>
    </row>
    <row r="655" ht="11.25">
      <c r="A655" s="3"/>
    </row>
    <row r="656" ht="11.25">
      <c r="A656" s="3"/>
    </row>
    <row r="657" ht="11.25">
      <c r="A657" s="3"/>
    </row>
    <row r="658" ht="11.25">
      <c r="A658" s="3"/>
    </row>
    <row r="659" ht="11.25">
      <c r="A659" s="3"/>
    </row>
    <row r="660" ht="11.25">
      <c r="A660" s="3"/>
    </row>
    <row r="661" ht="11.25">
      <c r="A661" s="3"/>
    </row>
  </sheetData>
  <sheetProtection/>
  <mergeCells count="77">
    <mergeCell ref="M129:P129"/>
    <mergeCell ref="L125:W125"/>
    <mergeCell ref="A132:Q132"/>
    <mergeCell ref="R3:S3"/>
    <mergeCell ref="A125:H125"/>
    <mergeCell ref="F6:F7"/>
    <mergeCell ref="R132:S132"/>
    <mergeCell ref="C8:H8"/>
    <mergeCell ref="M126:P126"/>
    <mergeCell ref="V3:W3"/>
    <mergeCell ref="T3:U3"/>
    <mergeCell ref="Q126:Q131"/>
    <mergeCell ref="G6:G7"/>
    <mergeCell ref="M131:P131"/>
    <mergeCell ref="M3:Q3"/>
    <mergeCell ref="M4:P4"/>
    <mergeCell ref="M130:P130"/>
    <mergeCell ref="M127:P127"/>
    <mergeCell ref="M128:P128"/>
    <mergeCell ref="D6:D7"/>
    <mergeCell ref="S4:S5"/>
    <mergeCell ref="P6:P7"/>
    <mergeCell ref="N6:N7"/>
    <mergeCell ref="K2:K7"/>
    <mergeCell ref="L3:L7"/>
    <mergeCell ref="N5:P5"/>
    <mergeCell ref="M5:M7"/>
    <mergeCell ref="J6:J7"/>
    <mergeCell ref="H6:H7"/>
    <mergeCell ref="A126:L131"/>
    <mergeCell ref="A1:B1"/>
    <mergeCell ref="A2:A7"/>
    <mergeCell ref="B2:B7"/>
    <mergeCell ref="C6:C7"/>
    <mergeCell ref="E6:E7"/>
    <mergeCell ref="I6:I7"/>
    <mergeCell ref="L2:Q2"/>
    <mergeCell ref="C2:J4"/>
    <mergeCell ref="C5:J5"/>
    <mergeCell ref="T4:T5"/>
    <mergeCell ref="R6:Y6"/>
    <mergeCell ref="R4:R5"/>
    <mergeCell ref="W4:W5"/>
    <mergeCell ref="U4:U5"/>
    <mergeCell ref="Y4:Y5"/>
    <mergeCell ref="O6:O7"/>
    <mergeCell ref="Q4:Q7"/>
    <mergeCell ref="R2:Y2"/>
    <mergeCell ref="X3:Y3"/>
    <mergeCell ref="X4:X5"/>
    <mergeCell ref="B138:Q138"/>
    <mergeCell ref="V4:V5"/>
    <mergeCell ref="B133:Q133"/>
    <mergeCell ref="B134:Q134"/>
    <mergeCell ref="B135:Q135"/>
    <mergeCell ref="B136:Q136"/>
    <mergeCell ref="B137:Q137"/>
    <mergeCell ref="B139:Q139"/>
    <mergeCell ref="B140:Q140"/>
    <mergeCell ref="B141:Q141"/>
    <mergeCell ref="B142:Q142"/>
    <mergeCell ref="B143:Q143"/>
    <mergeCell ref="B144:Q144"/>
    <mergeCell ref="B145:Q145"/>
    <mergeCell ref="B146:Q146"/>
    <mergeCell ref="B147:Q147"/>
    <mergeCell ref="B148:Q148"/>
    <mergeCell ref="B149:Q149"/>
    <mergeCell ref="B156:Q156"/>
    <mergeCell ref="B157:Q157"/>
    <mergeCell ref="B158:Q158"/>
    <mergeCell ref="B150:Q150"/>
    <mergeCell ref="B151:Q151"/>
    <mergeCell ref="B152:Q152"/>
    <mergeCell ref="B153:Q153"/>
    <mergeCell ref="B154:Q154"/>
    <mergeCell ref="B155:Q155"/>
  </mergeCells>
  <printOptions horizontalCentered="1"/>
  <pageMargins left="0.16" right="0.16" top="0.11" bottom="0.75" header="0.3" footer="0.3"/>
  <pageSetup horizontalDpi="600" verticalDpi="600" orientation="landscape" paperSize="9" r:id="rId1"/>
  <rowBreaks count="1" manualBreakCount="1">
    <brk id="86" max="45" man="1"/>
  </rowBreaks>
  <ignoredErrors>
    <ignoredError sqref="L18 O13 L27 L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T2" sqref="T2:T6"/>
    </sheetView>
  </sheetViews>
  <sheetFormatPr defaultColWidth="9.00390625" defaultRowHeight="12.75"/>
  <sheetData>
    <row r="1" spans="1:10" ht="16.5" thickBot="1">
      <c r="A1" s="866"/>
      <c r="B1" s="866"/>
      <c r="C1" s="866"/>
      <c r="D1" s="866"/>
      <c r="E1" s="866"/>
      <c r="F1" s="866"/>
      <c r="G1" s="866"/>
      <c r="H1" s="866"/>
      <c r="I1" s="1"/>
      <c r="J1" s="1"/>
    </row>
    <row r="2" spans="1:20" ht="17.25" thickBot="1">
      <c r="A2" s="7"/>
      <c r="B2" s="8"/>
      <c r="C2" s="7"/>
      <c r="D2" s="7"/>
      <c r="E2" s="7"/>
      <c r="F2" s="7"/>
      <c r="G2" s="8"/>
      <c r="H2" s="5"/>
      <c r="I2" s="9"/>
      <c r="J2" s="5"/>
      <c r="N2" s="62">
        <v>176</v>
      </c>
      <c r="P2" s="62">
        <v>176</v>
      </c>
      <c r="R2" s="65">
        <v>50</v>
      </c>
      <c r="T2" s="65">
        <v>40</v>
      </c>
    </row>
    <row r="3" spans="1:20" ht="17.25" thickBot="1">
      <c r="A3" s="31"/>
      <c r="B3" s="8"/>
      <c r="C3" s="7"/>
      <c r="D3" s="7"/>
      <c r="E3" s="7"/>
      <c r="F3" s="7"/>
      <c r="G3" s="8"/>
      <c r="H3" s="8"/>
      <c r="I3" s="5"/>
      <c r="J3" s="5"/>
      <c r="N3" s="63">
        <v>50</v>
      </c>
      <c r="P3" s="63">
        <v>50</v>
      </c>
      <c r="R3" s="63">
        <v>18</v>
      </c>
      <c r="T3" s="63">
        <v>90</v>
      </c>
    </row>
    <row r="4" spans="1:20" ht="17.25" thickBot="1">
      <c r="A4" s="17"/>
      <c r="B4" s="17"/>
      <c r="C4" s="17"/>
      <c r="D4" s="17"/>
      <c r="E4" s="7"/>
      <c r="F4" s="7"/>
      <c r="G4" s="8"/>
      <c r="H4" s="8"/>
      <c r="I4" s="5"/>
      <c r="J4" s="5"/>
      <c r="N4" s="63">
        <v>16</v>
      </c>
      <c r="P4" s="63">
        <v>20</v>
      </c>
      <c r="R4" s="63">
        <v>18</v>
      </c>
      <c r="T4" s="63">
        <v>42</v>
      </c>
    </row>
    <row r="5" spans="1:20" ht="17.25" thickBot="1">
      <c r="A5" s="17"/>
      <c r="B5" s="17"/>
      <c r="C5" s="17"/>
      <c r="D5" s="17"/>
      <c r="E5" s="7"/>
      <c r="F5" s="7"/>
      <c r="G5" s="8"/>
      <c r="H5" s="8"/>
      <c r="I5" s="5"/>
      <c r="J5" s="5"/>
      <c r="N5" s="63">
        <v>16</v>
      </c>
      <c r="P5" s="63">
        <v>20</v>
      </c>
      <c r="R5" s="63">
        <v>18</v>
      </c>
      <c r="T5" s="63">
        <v>69</v>
      </c>
    </row>
    <row r="6" spans="1:20" ht="17.25" thickBot="1">
      <c r="A6" s="11"/>
      <c r="B6" s="11"/>
      <c r="C6" s="11"/>
      <c r="D6" s="11"/>
      <c r="E6" s="12"/>
      <c r="F6" s="7"/>
      <c r="G6" s="8"/>
      <c r="H6" s="8"/>
      <c r="I6" s="5"/>
      <c r="J6" s="5"/>
      <c r="N6" s="63">
        <v>14</v>
      </c>
      <c r="P6" s="63">
        <v>20</v>
      </c>
      <c r="R6" s="63">
        <v>50</v>
      </c>
      <c r="T6" s="63">
        <v>21</v>
      </c>
    </row>
    <row r="7" spans="1:18" ht="17.25" thickBot="1">
      <c r="A7" s="867"/>
      <c r="B7" s="867"/>
      <c r="C7" s="867"/>
      <c r="D7" s="867"/>
      <c r="E7" s="867"/>
      <c r="F7" s="867"/>
      <c r="G7" s="8"/>
      <c r="H7" s="9"/>
      <c r="I7" s="13"/>
      <c r="J7" s="5"/>
      <c r="N7" s="63">
        <v>50</v>
      </c>
      <c r="P7" s="63">
        <v>50</v>
      </c>
      <c r="R7" s="63">
        <v>20</v>
      </c>
    </row>
    <row r="8" spans="1:18" ht="17.25" thickBot="1">
      <c r="A8" s="867"/>
      <c r="B8" s="867"/>
      <c r="C8" s="867"/>
      <c r="D8" s="867"/>
      <c r="E8" s="867"/>
      <c r="F8" s="867"/>
      <c r="G8" s="8"/>
      <c r="H8" s="27"/>
      <c r="I8" s="5"/>
      <c r="J8" s="28"/>
      <c r="N8" s="63">
        <v>14</v>
      </c>
      <c r="P8" s="63">
        <v>20</v>
      </c>
      <c r="R8" s="63">
        <v>15</v>
      </c>
    </row>
    <row r="9" spans="1:16" ht="17.25" thickBot="1">
      <c r="A9" s="867"/>
      <c r="B9" s="867"/>
      <c r="C9" s="867"/>
      <c r="D9" s="867"/>
      <c r="E9" s="867"/>
      <c r="F9" s="867"/>
      <c r="G9" s="9"/>
      <c r="H9" s="9"/>
      <c r="I9" s="13"/>
      <c r="J9" s="13"/>
      <c r="N9" s="63">
        <v>16</v>
      </c>
      <c r="P9" s="63">
        <v>16</v>
      </c>
    </row>
    <row r="10" spans="1:14" ht="17.25" thickBot="1">
      <c r="A10" s="867"/>
      <c r="B10" s="867"/>
      <c r="C10" s="867"/>
      <c r="D10" s="867"/>
      <c r="E10" s="867"/>
      <c r="F10" s="867"/>
      <c r="G10" s="8"/>
      <c r="H10" s="27"/>
      <c r="I10" s="5"/>
      <c r="J10" s="5"/>
      <c r="N10" s="63"/>
    </row>
    <row r="11" spans="1:14" ht="12.75" customHeight="1" thickBot="1">
      <c r="A11" s="867"/>
      <c r="B11" s="867"/>
      <c r="C11" s="867"/>
      <c r="D11" s="867"/>
      <c r="E11" s="867"/>
      <c r="F11" s="867"/>
      <c r="G11" s="8"/>
      <c r="H11" s="8"/>
      <c r="I11" s="5"/>
      <c r="J11" s="28"/>
      <c r="N11" s="64">
        <v>249</v>
      </c>
    </row>
    <row r="12" spans="1:14" ht="17.25" thickBot="1">
      <c r="A12" s="867"/>
      <c r="B12" s="867"/>
      <c r="C12" s="867"/>
      <c r="D12" s="867"/>
      <c r="E12" s="20"/>
      <c r="F12" s="20"/>
      <c r="G12" s="29"/>
      <c r="H12" s="6"/>
      <c r="I12" s="5"/>
      <c r="J12" s="6"/>
      <c r="N12" s="63">
        <v>33</v>
      </c>
    </row>
    <row r="13" spans="1:14" ht="13.5" customHeight="1" thickBot="1">
      <c r="A13" s="873"/>
      <c r="B13" s="873"/>
      <c r="C13" s="873"/>
      <c r="D13" s="16"/>
      <c r="E13" s="16"/>
      <c r="F13" s="16"/>
      <c r="G13" s="5"/>
      <c r="H13" s="6"/>
      <c r="I13" s="30"/>
      <c r="J13" s="6"/>
      <c r="N13" s="63">
        <v>88</v>
      </c>
    </row>
    <row r="14" spans="1:14" ht="13.5" customHeight="1" thickBot="1">
      <c r="A14" s="23"/>
      <c r="B14" s="23"/>
      <c r="C14" s="23"/>
      <c r="D14" s="16"/>
      <c r="E14" s="16"/>
      <c r="F14" s="16"/>
      <c r="G14" s="5"/>
      <c r="H14" s="6"/>
      <c r="I14" s="6"/>
      <c r="J14" s="6"/>
      <c r="N14" s="63">
        <v>38</v>
      </c>
    </row>
    <row r="15" spans="1:14" ht="17.25" thickBot="1">
      <c r="A15" s="872"/>
      <c r="B15" s="872"/>
      <c r="C15" s="872"/>
      <c r="D15" s="872"/>
      <c r="E15" s="872"/>
      <c r="F15" s="872"/>
      <c r="G15" s="872"/>
      <c r="N15" s="63">
        <v>69</v>
      </c>
    </row>
    <row r="16" spans="1:14" ht="17.25" thickBot="1">
      <c r="A16" s="6"/>
      <c r="B16" s="6"/>
      <c r="C16" s="6"/>
      <c r="D16" s="6"/>
      <c r="E16" s="6"/>
      <c r="F16" s="6"/>
      <c r="G16" s="6"/>
      <c r="N16" s="63">
        <v>21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870"/>
      <c r="B18" s="870"/>
      <c r="C18" s="870"/>
      <c r="D18" s="870"/>
      <c r="E18" s="870"/>
      <c r="F18" s="6"/>
      <c r="G18" s="6"/>
    </row>
    <row r="19" spans="1:7" ht="15.75">
      <c r="A19" s="10"/>
      <c r="B19" s="10"/>
      <c r="C19" s="10"/>
      <c r="D19" s="10"/>
      <c r="E19" s="6"/>
      <c r="F19" s="6"/>
      <c r="G19" s="6"/>
    </row>
    <row r="20" spans="1:15" ht="27" customHeight="1">
      <c r="A20" s="871"/>
      <c r="B20" s="871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</row>
    <row r="21" spans="1:14" ht="12.75">
      <c r="A21" s="869"/>
      <c r="B21" s="869"/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</row>
    <row r="23" spans="1:3" ht="15.75">
      <c r="A23" s="19"/>
      <c r="B23" s="19"/>
      <c r="C23" s="19"/>
    </row>
    <row r="24" spans="1:14" ht="12.75">
      <c r="A24" s="869"/>
      <c r="B24" s="869"/>
      <c r="C24" s="869"/>
      <c r="D24" s="869"/>
      <c r="E24" s="869"/>
      <c r="F24" s="869"/>
      <c r="G24" s="869"/>
      <c r="H24" s="869"/>
      <c r="I24" s="869"/>
      <c r="J24" s="869"/>
      <c r="K24" s="869"/>
      <c r="L24" s="869"/>
      <c r="M24" s="869"/>
      <c r="N24" s="869"/>
    </row>
    <row r="25" spans="1:14" ht="12.75">
      <c r="A25" s="869"/>
      <c r="B25" s="869"/>
      <c r="C25" s="869"/>
      <c r="D25" s="869"/>
      <c r="E25" s="869"/>
      <c r="F25" s="869"/>
      <c r="G25" s="869"/>
      <c r="H25" s="869"/>
      <c r="I25" s="869"/>
      <c r="J25" s="869"/>
      <c r="K25" s="869"/>
      <c r="L25" s="869"/>
      <c r="M25" s="869"/>
      <c r="N25" s="869"/>
    </row>
    <row r="26" spans="1:14" ht="12.75">
      <c r="A26" s="874"/>
      <c r="B26" s="874"/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</row>
    <row r="27" spans="1:15" ht="28.5" customHeight="1">
      <c r="A27" s="868"/>
      <c r="B27" s="868"/>
      <c r="C27" s="868"/>
      <c r="D27" s="868"/>
      <c r="E27" s="868"/>
      <c r="F27" s="868"/>
      <c r="G27" s="868"/>
      <c r="H27" s="868"/>
      <c r="I27" s="868"/>
      <c r="J27" s="868"/>
      <c r="K27" s="868"/>
      <c r="L27" s="868"/>
      <c r="M27" s="868"/>
      <c r="N27" s="868"/>
      <c r="O27" s="868"/>
    </row>
    <row r="28" spans="1:15" ht="42" customHeight="1">
      <c r="A28" s="868"/>
      <c r="B28" s="868"/>
      <c r="C28" s="868"/>
      <c r="D28" s="868"/>
      <c r="E28" s="868"/>
      <c r="F28" s="868"/>
      <c r="G28" s="868"/>
      <c r="H28" s="868"/>
      <c r="I28" s="868"/>
      <c r="J28" s="868"/>
      <c r="K28" s="868"/>
      <c r="L28" s="868"/>
      <c r="M28" s="868"/>
      <c r="N28" s="868"/>
      <c r="O28" s="868"/>
    </row>
    <row r="29" spans="1:15" ht="38.25" customHeight="1">
      <c r="A29" s="865"/>
      <c r="B29" s="865"/>
      <c r="C29" s="865"/>
      <c r="D29" s="865"/>
      <c r="E29" s="865"/>
      <c r="F29" s="865"/>
      <c r="G29" s="865"/>
      <c r="H29" s="865"/>
      <c r="I29" s="865"/>
      <c r="J29" s="865"/>
      <c r="K29" s="865"/>
      <c r="L29" s="865"/>
      <c r="M29" s="865"/>
      <c r="N29" s="865"/>
      <c r="O29" s="865"/>
    </row>
    <row r="30" spans="1:15" ht="54" customHeight="1">
      <c r="A30" s="865"/>
      <c r="B30" s="865"/>
      <c r="C30" s="865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</row>
    <row r="31" spans="1:15" ht="28.5" customHeight="1">
      <c r="A31" s="865"/>
      <c r="B31" s="865"/>
      <c r="C31" s="865"/>
      <c r="D31" s="865"/>
      <c r="E31" s="865"/>
      <c r="F31" s="865"/>
      <c r="G31" s="865"/>
      <c r="H31" s="865"/>
      <c r="I31" s="865"/>
      <c r="J31" s="865"/>
      <c r="K31" s="865"/>
      <c r="L31" s="865"/>
      <c r="M31" s="865"/>
      <c r="N31" s="865"/>
      <c r="O31" s="865"/>
    </row>
    <row r="32" spans="1:15" s="24" customFormat="1" ht="39" customHeight="1">
      <c r="A32" s="865"/>
      <c r="B32" s="865"/>
      <c r="C32" s="865"/>
      <c r="D32" s="865"/>
      <c r="E32" s="865"/>
      <c r="F32" s="865"/>
      <c r="G32" s="865"/>
      <c r="H32" s="865"/>
      <c r="I32" s="865"/>
      <c r="J32" s="865"/>
      <c r="K32" s="865"/>
      <c r="L32" s="865"/>
      <c r="M32" s="865"/>
      <c r="N32" s="865"/>
      <c r="O32" s="865"/>
    </row>
    <row r="33" spans="1:15" ht="12.75">
      <c r="A33" s="865"/>
      <c r="B33" s="865"/>
      <c r="C33" s="865"/>
      <c r="D33" s="865"/>
      <c r="E33" s="865"/>
      <c r="F33" s="865"/>
      <c r="G33" s="865"/>
      <c r="H33" s="865"/>
      <c r="I33" s="865"/>
      <c r="J33" s="865"/>
      <c r="K33" s="865"/>
      <c r="L33" s="865"/>
      <c r="M33" s="865"/>
      <c r="N33" s="865"/>
      <c r="O33" s="865"/>
    </row>
    <row r="34" spans="1:15" ht="12.75">
      <c r="A34" s="865"/>
      <c r="B34" s="865"/>
      <c r="C34" s="865"/>
      <c r="D34" s="865"/>
      <c r="E34" s="865"/>
      <c r="F34" s="865"/>
      <c r="G34" s="865"/>
      <c r="H34" s="865"/>
      <c r="I34" s="865"/>
      <c r="J34" s="865"/>
      <c r="K34" s="865"/>
      <c r="L34" s="865"/>
      <c r="M34" s="865"/>
      <c r="N34" s="865"/>
      <c r="O34" s="865"/>
    </row>
    <row r="35" spans="1:15" ht="12.75">
      <c r="A35" s="864"/>
      <c r="B35" s="864"/>
      <c r="C35" s="864"/>
      <c r="D35" s="864"/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</row>
    <row r="36" spans="1:15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ht="12.75">
      <c r="A38" s="18"/>
    </row>
  </sheetData>
  <sheetProtection/>
  <mergeCells count="22">
    <mergeCell ref="A20:O20"/>
    <mergeCell ref="A15:G15"/>
    <mergeCell ref="A9:F9"/>
    <mergeCell ref="A13:C13"/>
    <mergeCell ref="A26:N26"/>
    <mergeCell ref="A28:O28"/>
    <mergeCell ref="A1:H1"/>
    <mergeCell ref="A10:F10"/>
    <mergeCell ref="A8:F8"/>
    <mergeCell ref="A7:F7"/>
    <mergeCell ref="A11:F11"/>
    <mergeCell ref="A27:O27"/>
    <mergeCell ref="A24:N25"/>
    <mergeCell ref="A12:D12"/>
    <mergeCell ref="A21:N21"/>
    <mergeCell ref="A18:E18"/>
    <mergeCell ref="A35:O35"/>
    <mergeCell ref="A33:O34"/>
    <mergeCell ref="A32:O32"/>
    <mergeCell ref="A30:O30"/>
    <mergeCell ref="A29:O29"/>
    <mergeCell ref="A31:O3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Наталья Вальтеровна Шилова</cp:lastModifiedBy>
  <cp:lastPrinted>2021-05-31T08:27:08Z</cp:lastPrinted>
  <dcterms:created xsi:type="dcterms:W3CDTF">2008-02-02T06:45:19Z</dcterms:created>
  <dcterms:modified xsi:type="dcterms:W3CDTF">2022-08-29T04:37:55Z</dcterms:modified>
  <cp:category/>
  <cp:version/>
  <cp:contentType/>
  <cp:contentStatus/>
</cp:coreProperties>
</file>